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ocastro\Desktop\"/>
    </mc:Choice>
  </mc:AlternateContent>
  <xr:revisionPtr revIDLastSave="0" documentId="13_ncr:1_{3196DE23-2353-4742-B525-2BBC2FB43AAC}" xr6:coauthVersionLast="46" xr6:coauthVersionMax="46" xr10:uidLastSave="{00000000-0000-0000-0000-000000000000}"/>
  <bookViews>
    <workbookView xWindow="1520" yWindow="1190" windowWidth="14560" windowHeight="9610" activeTab="2" xr2:uid="{00000000-000D-0000-FFFF-FFFF00000000}"/>
  </bookViews>
  <sheets>
    <sheet name="Estructura" sheetId="2" r:id="rId1"/>
    <sheet name="Tabulador" sheetId="4" r:id="rId2"/>
    <sheet name="Plantilla 2021" sheetId="1" r:id="rId3"/>
    <sheet name="Sindicato" sheetId="3" r:id="rId4"/>
    <sheet name="Hoja1" sheetId="5" r:id="rId5"/>
  </sheets>
  <externalReferences>
    <externalReference r:id="rId6"/>
  </externalReferences>
  <definedNames>
    <definedName name="_xlnm._FilterDatabase" localSheetId="2" hidden="1">'Plantilla 2021'!$A$6:$AH$870</definedName>
    <definedName name="_xlnm._FilterDatabase" localSheetId="3" hidden="1">Sindicato!$A$1:$F$419</definedName>
    <definedName name="ADSC">#REF!</definedName>
    <definedName name="aexc">[1]Variables!$B$9</definedName>
    <definedName name="AFP">[1]Variables!$B$3</definedName>
    <definedName name="AFVE">[1]Variables!$B$4</definedName>
    <definedName name="AS">[1]Variables!$B$6</definedName>
    <definedName name="AV">[1]Variables!$B$5</definedName>
    <definedName name="Eimss">[1]Variables!$B$13</definedName>
    <definedName name="EObr">[1]Variables!$B$15</definedName>
    <definedName name="EstAnt">[1]Variables!$H$2:$I$8</definedName>
    <definedName name="estructura" localSheetId="1">[1]Estructura!$J$2:$K$47</definedName>
    <definedName name="estructura">Estructura!$J$2:$K$47</definedName>
    <definedName name="Fimss">[1]Variables!$B$12</definedName>
    <definedName name="GMO">[1]Variables!$B$19</definedName>
    <definedName name="GMP">[1]Variables!$B$18</definedName>
    <definedName name="Guarderia">[1]Variables!$B$22</definedName>
    <definedName name="human">#REF!</definedName>
    <definedName name="INO">[1]Variables!$B$21</definedName>
    <definedName name="INP">[1]Variables!$B$20</definedName>
    <definedName name="integrada">[1]Plantilla!$A$5:$Z$844</definedName>
    <definedName name="ISR">[1]Variables!$D$11:$G$22</definedName>
    <definedName name="PD">[1]Variables!$B$16</definedName>
    <definedName name="PDObrero">[1]Variables!$B$17</definedName>
    <definedName name="PI">[1]Variables!$A$28:$B$43</definedName>
    <definedName name="piram2">[1]Variables!$M$3:$N$66</definedName>
    <definedName name="quinquenio">[1]Variables!$D$2:$G$8</definedName>
    <definedName name="Rimss">[1]Variables!$B$14</definedName>
    <definedName name="SINDICATO">Sindicato!$A$1:$F$418</definedName>
    <definedName name="SM">[1]Variables!$B$7</definedName>
    <definedName name="SM.20">[1]Variables!$C$7</definedName>
    <definedName name="tabulador">Tabulador!$A$5:$B$40</definedName>
    <definedName name="ue">#REF!</definedName>
    <definedName name="UMA">[1]Variables!$B$8</definedName>
    <definedName name="uma.20">[1]Variables!$C$8</definedName>
    <definedName name="u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 s="1"/>
  <c r="S9" i="1"/>
  <c r="T9" i="1" s="1"/>
  <c r="S10" i="1"/>
  <c r="T10" i="1" s="1"/>
  <c r="S11" i="1"/>
  <c r="T11" i="1" s="1"/>
  <c r="S12" i="1"/>
  <c r="T12" i="1" s="1"/>
  <c r="S13" i="1"/>
  <c r="T13" i="1" s="1"/>
  <c r="S14" i="1"/>
  <c r="T14" i="1" s="1"/>
  <c r="S712" i="1"/>
  <c r="T712" i="1" s="1"/>
  <c r="S588" i="1"/>
  <c r="T588" i="1" s="1"/>
  <c r="S697" i="1"/>
  <c r="T697" i="1" s="1"/>
  <c r="S698" i="1"/>
  <c r="T698" i="1" s="1"/>
  <c r="S699" i="1"/>
  <c r="T699" i="1" s="1"/>
  <c r="S700" i="1"/>
  <c r="T700" i="1" s="1"/>
  <c r="S389" i="1"/>
  <c r="T389" i="1" s="1"/>
  <c r="S367" i="1"/>
  <c r="T367" i="1" s="1"/>
  <c r="S563" i="1"/>
  <c r="T563" i="1" s="1"/>
  <c r="S64" i="1"/>
  <c r="T64" i="1" s="1"/>
  <c r="S25" i="1"/>
  <c r="T25" i="1" s="1"/>
  <c r="S751" i="1"/>
  <c r="T751" i="1" s="1"/>
  <c r="S483" i="1"/>
  <c r="T483" i="1" s="1"/>
  <c r="S647" i="1"/>
  <c r="T647" i="1" s="1"/>
  <c r="S29" i="1"/>
  <c r="T29" i="1" s="1"/>
  <c r="S589" i="1"/>
  <c r="T589" i="1" s="1"/>
  <c r="S484" i="1"/>
  <c r="T484" i="1" s="1"/>
  <c r="S557" i="1"/>
  <c r="T557" i="1" s="1"/>
  <c r="S260" i="1"/>
  <c r="T260" i="1" s="1"/>
  <c r="S705" i="1"/>
  <c r="T705" i="1" s="1"/>
  <c r="S35" i="1"/>
  <c r="T35" i="1" s="1"/>
  <c r="S36" i="1"/>
  <c r="T36" i="1" s="1"/>
  <c r="S37" i="1"/>
  <c r="T37" i="1" s="1"/>
  <c r="S38" i="1"/>
  <c r="T38" i="1" s="1"/>
  <c r="S786" i="1"/>
  <c r="T786" i="1" s="1"/>
  <c r="S787" i="1"/>
  <c r="T787" i="1" s="1"/>
  <c r="S815" i="1"/>
  <c r="T815" i="1" s="1"/>
  <c r="S755" i="1"/>
  <c r="T755" i="1" s="1"/>
  <c r="S756" i="1"/>
  <c r="T756" i="1" s="1"/>
  <c r="S757" i="1"/>
  <c r="T757" i="1" s="1"/>
  <c r="S758" i="1"/>
  <c r="T758" i="1" s="1"/>
  <c r="S759" i="1"/>
  <c r="T759" i="1" s="1"/>
  <c r="S760" i="1"/>
  <c r="T760" i="1" s="1"/>
  <c r="S761" i="1"/>
  <c r="T761" i="1" s="1"/>
  <c r="S762" i="1"/>
  <c r="T762" i="1" s="1"/>
  <c r="S763" i="1"/>
  <c r="T763" i="1" s="1"/>
  <c r="S764" i="1"/>
  <c r="T764" i="1" s="1"/>
  <c r="S765" i="1"/>
  <c r="T765" i="1" s="1"/>
  <c r="S779" i="1"/>
  <c r="T779" i="1" s="1"/>
  <c r="S780" i="1"/>
  <c r="T780" i="1" s="1"/>
  <c r="S713" i="1"/>
  <c r="T713" i="1" s="1"/>
  <c r="S752" i="1"/>
  <c r="T752" i="1" s="1"/>
  <c r="S666" i="1"/>
  <c r="T666" i="1" s="1"/>
  <c r="S590" i="1"/>
  <c r="T590" i="1" s="1"/>
  <c r="S591" i="1"/>
  <c r="T591" i="1" s="1"/>
  <c r="S485" i="1"/>
  <c r="T485" i="1" s="1"/>
  <c r="S486" i="1"/>
  <c r="T486" i="1" s="1"/>
  <c r="S648" i="1"/>
  <c r="T648" i="1" s="1"/>
  <c r="S280" i="1"/>
  <c r="T280" i="1" s="1"/>
  <c r="S281" i="1"/>
  <c r="T281" i="1" s="1"/>
  <c r="S140" i="1"/>
  <c r="T140" i="1" s="1"/>
  <c r="S686" i="1"/>
  <c r="T686" i="1" s="1"/>
  <c r="S570" i="1"/>
  <c r="T570" i="1" s="1"/>
  <c r="S571" i="1"/>
  <c r="T571" i="1" s="1"/>
  <c r="S168" i="1"/>
  <c r="T168" i="1" s="1"/>
  <c r="S70" i="1"/>
  <c r="T70" i="1" s="1"/>
  <c r="S71" i="1"/>
  <c r="T71" i="1" s="1"/>
  <c r="S72" i="1"/>
  <c r="T72" i="1" s="1"/>
  <c r="S73" i="1"/>
  <c r="T73" i="1" s="1"/>
  <c r="S766" i="1"/>
  <c r="T766" i="1" s="1"/>
  <c r="S767" i="1"/>
  <c r="T767" i="1" s="1"/>
  <c r="S714" i="1"/>
  <c r="T714" i="1" s="1"/>
  <c r="S667" i="1"/>
  <c r="T667" i="1" s="1"/>
  <c r="S668" i="1"/>
  <c r="T668" i="1" s="1"/>
  <c r="S669" i="1"/>
  <c r="T669" i="1" s="1"/>
  <c r="S670" i="1"/>
  <c r="T670" i="1" s="1"/>
  <c r="S671" i="1"/>
  <c r="T671" i="1" s="1"/>
  <c r="S672" i="1"/>
  <c r="T672" i="1" s="1"/>
  <c r="S592" i="1"/>
  <c r="T592" i="1" s="1"/>
  <c r="S593" i="1"/>
  <c r="T593" i="1" s="1"/>
  <c r="S594" i="1"/>
  <c r="T594" i="1" s="1"/>
  <c r="S595" i="1"/>
  <c r="T595" i="1" s="1"/>
  <c r="S390" i="1"/>
  <c r="T390" i="1" s="1"/>
  <c r="S391" i="1"/>
  <c r="T391" i="1" s="1"/>
  <c r="S392" i="1"/>
  <c r="T392" i="1" s="1"/>
  <c r="S393" i="1"/>
  <c r="T393" i="1" s="1"/>
  <c r="S394" i="1"/>
  <c r="T394" i="1" s="1"/>
  <c r="S395" i="1"/>
  <c r="T395" i="1" s="1"/>
  <c r="S396" i="1"/>
  <c r="T396" i="1" s="1"/>
  <c r="S94" i="1"/>
  <c r="T94" i="1" s="1"/>
  <c r="S715" i="1"/>
  <c r="T715" i="1" s="1"/>
  <c r="S716" i="1"/>
  <c r="T716" i="1" s="1"/>
  <c r="S717" i="1"/>
  <c r="T717" i="1" s="1"/>
  <c r="S718" i="1"/>
  <c r="T718" i="1" s="1"/>
  <c r="S719" i="1"/>
  <c r="T719" i="1" s="1"/>
  <c r="S720" i="1"/>
  <c r="T720" i="1" s="1"/>
  <c r="S673" i="1"/>
  <c r="T673" i="1" s="1"/>
  <c r="S733" i="1"/>
  <c r="T733" i="1" s="1"/>
  <c r="S596" i="1"/>
  <c r="T596" i="1" s="1"/>
  <c r="S597" i="1"/>
  <c r="T597" i="1" s="1"/>
  <c r="S649" i="1"/>
  <c r="T649" i="1" s="1"/>
  <c r="S650" i="1"/>
  <c r="T650" i="1" s="1"/>
  <c r="S655" i="1"/>
  <c r="T655" i="1" s="1"/>
  <c r="S656" i="1"/>
  <c r="T656" i="1" s="1"/>
  <c r="S657" i="1"/>
  <c r="T657" i="1" s="1"/>
  <c r="S658" i="1"/>
  <c r="T658" i="1" s="1"/>
  <c r="S659" i="1"/>
  <c r="T659" i="1" s="1"/>
  <c r="S305" i="1"/>
  <c r="T305" i="1" s="1"/>
  <c r="S306" i="1"/>
  <c r="T306" i="1" s="1"/>
  <c r="S141" i="1"/>
  <c r="T141" i="1" s="1"/>
  <c r="S142" i="1"/>
  <c r="T142" i="1" s="1"/>
  <c r="S644" i="1"/>
  <c r="T644" i="1" s="1"/>
  <c r="S548" i="1"/>
  <c r="T548" i="1" s="1"/>
  <c r="S268" i="1"/>
  <c r="T268" i="1" s="1"/>
  <c r="S269" i="1"/>
  <c r="T269" i="1" s="1"/>
  <c r="S120" i="1"/>
  <c r="T120" i="1" s="1"/>
  <c r="S121" i="1"/>
  <c r="T121" i="1" s="1"/>
  <c r="S721" i="1"/>
  <c r="T721" i="1" s="1"/>
  <c r="S598" i="1"/>
  <c r="T598" i="1" s="1"/>
  <c r="S599" i="1"/>
  <c r="T599" i="1" s="1"/>
  <c r="S600" i="1"/>
  <c r="T600" i="1" s="1"/>
  <c r="S487" i="1"/>
  <c r="T487" i="1" s="1"/>
  <c r="S488" i="1"/>
  <c r="T488" i="1" s="1"/>
  <c r="S660" i="1"/>
  <c r="T660" i="1" s="1"/>
  <c r="S661" i="1"/>
  <c r="T661" i="1" s="1"/>
  <c r="S662" i="1"/>
  <c r="T662" i="1" s="1"/>
  <c r="S397" i="1"/>
  <c r="T397" i="1" s="1"/>
  <c r="S143" i="1"/>
  <c r="T143" i="1" s="1"/>
  <c r="S133" i="1"/>
  <c r="T133" i="1" s="1"/>
  <c r="S710" i="1"/>
  <c r="T710" i="1" s="1"/>
  <c r="S609" i="1"/>
  <c r="T609" i="1" s="1"/>
  <c r="S442" i="1"/>
  <c r="T442" i="1" s="1"/>
  <c r="S169" i="1"/>
  <c r="T169" i="1" s="1"/>
  <c r="S138" i="1"/>
  <c r="T138" i="1" s="1"/>
  <c r="S722" i="1"/>
  <c r="T722" i="1" s="1"/>
  <c r="S489" i="1"/>
  <c r="T489" i="1" s="1"/>
  <c r="S706" i="1"/>
  <c r="T706" i="1" s="1"/>
  <c r="S462" i="1"/>
  <c r="T462" i="1" s="1"/>
  <c r="S210" i="1"/>
  <c r="T210" i="1" s="1"/>
  <c r="S211" i="1"/>
  <c r="T211" i="1" s="1"/>
  <c r="S490" i="1"/>
  <c r="T490" i="1" s="1"/>
  <c r="S102" i="1"/>
  <c r="T102" i="1" s="1"/>
  <c r="S103" i="1"/>
  <c r="T103" i="1" s="1"/>
  <c r="S104" i="1"/>
  <c r="T104" i="1" s="1"/>
  <c r="S105" i="1"/>
  <c r="T105" i="1" s="1"/>
  <c r="S106" i="1"/>
  <c r="T106" i="1" s="1"/>
  <c r="S107" i="1"/>
  <c r="T107" i="1" s="1"/>
  <c r="S108" i="1"/>
  <c r="T108" i="1" s="1"/>
  <c r="S109" i="1"/>
  <c r="T109" i="1" s="1"/>
  <c r="S282" i="1"/>
  <c r="T282" i="1" s="1"/>
  <c r="S696" i="1"/>
  <c r="T696" i="1" s="1"/>
  <c r="S183" i="1"/>
  <c r="T183" i="1" s="1"/>
  <c r="S65" i="1"/>
  <c r="T65" i="1" s="1"/>
  <c r="S723" i="1"/>
  <c r="T723" i="1" s="1"/>
  <c r="S534" i="1"/>
  <c r="T534" i="1" s="1"/>
  <c r="S110" i="1"/>
  <c r="T110" i="1" s="1"/>
  <c r="S443" i="1"/>
  <c r="T443" i="1" s="1"/>
  <c r="S368" i="1"/>
  <c r="T368" i="1" s="1"/>
  <c r="S236" i="1"/>
  <c r="T236" i="1" s="1"/>
  <c r="S237" i="1"/>
  <c r="T237" i="1" s="1"/>
  <c r="S66" i="1"/>
  <c r="T66" i="1" s="1"/>
  <c r="S238" i="1"/>
  <c r="T238" i="1" s="1"/>
  <c r="S184" i="1"/>
  <c r="T184" i="1" s="1"/>
  <c r="S112" i="1"/>
  <c r="T112" i="1" s="1"/>
  <c r="S15" i="1"/>
  <c r="T15" i="1" s="1"/>
  <c r="S737" i="1"/>
  <c r="T737" i="1" s="1"/>
  <c r="S398" i="1"/>
  <c r="T398" i="1" s="1"/>
  <c r="S261" i="1"/>
  <c r="T261" i="1" s="1"/>
  <c r="S369" i="1"/>
  <c r="T369" i="1" s="1"/>
  <c r="S370" i="1"/>
  <c r="T370" i="1" s="1"/>
  <c r="S371" i="1"/>
  <c r="T371" i="1" s="1"/>
  <c r="S372" i="1"/>
  <c r="T372" i="1" s="1"/>
  <c r="S239" i="1"/>
  <c r="T239" i="1" s="1"/>
  <c r="S170" i="1"/>
  <c r="T170" i="1" s="1"/>
  <c r="S113" i="1"/>
  <c r="T113" i="1" s="1"/>
  <c r="S91" i="1"/>
  <c r="T91" i="1" s="1"/>
  <c r="S67" i="1"/>
  <c r="T67" i="1" s="1"/>
  <c r="S68" i="1"/>
  <c r="T68" i="1" s="1"/>
  <c r="S69" i="1"/>
  <c r="T69" i="1" s="1"/>
  <c r="S74" i="1"/>
  <c r="T74" i="1" s="1"/>
  <c r="S16" i="1"/>
  <c r="T16" i="1" s="1"/>
  <c r="S186" i="1"/>
  <c r="T186" i="1" s="1"/>
  <c r="S187" i="1"/>
  <c r="T187" i="1" s="1"/>
  <c r="S188" i="1"/>
  <c r="T188" i="1" s="1"/>
  <c r="S768" i="1"/>
  <c r="T768" i="1" s="1"/>
  <c r="S769" i="1"/>
  <c r="T769" i="1" s="1"/>
  <c r="S770" i="1"/>
  <c r="T770" i="1" s="1"/>
  <c r="S738" i="1"/>
  <c r="T738" i="1" s="1"/>
  <c r="S601" i="1"/>
  <c r="T601" i="1" s="1"/>
  <c r="S492" i="1"/>
  <c r="T492" i="1" s="1"/>
  <c r="S493" i="1"/>
  <c r="T493" i="1" s="1"/>
  <c r="S307" i="1"/>
  <c r="T307" i="1" s="1"/>
  <c r="S308" i="1"/>
  <c r="T308" i="1" s="1"/>
  <c r="S309" i="1"/>
  <c r="T309" i="1" s="1"/>
  <c r="S310" i="1"/>
  <c r="T310" i="1" s="1"/>
  <c r="S262" i="1"/>
  <c r="T262" i="1" s="1"/>
  <c r="S573" i="1"/>
  <c r="T573" i="1" s="1"/>
  <c r="S444" i="1"/>
  <c r="T444" i="1" s="1"/>
  <c r="S114" i="1"/>
  <c r="T114" i="1" s="1"/>
  <c r="S204" i="1"/>
  <c r="T204" i="1" s="1"/>
  <c r="S781" i="1"/>
  <c r="T781" i="1" s="1"/>
  <c r="S782" i="1"/>
  <c r="T782" i="1" s="1"/>
  <c r="S724" i="1"/>
  <c r="T724" i="1" s="1"/>
  <c r="S663" i="1"/>
  <c r="T663" i="1" s="1"/>
  <c r="S311" i="1"/>
  <c r="T311" i="1" s="1"/>
  <c r="S312" i="1"/>
  <c r="T312" i="1" s="1"/>
  <c r="S263" i="1"/>
  <c r="T263" i="1" s="1"/>
  <c r="S535" i="1"/>
  <c r="T535" i="1" s="1"/>
  <c r="S536" i="1"/>
  <c r="T536" i="1" s="1"/>
  <c r="S212" i="1"/>
  <c r="T212" i="1" s="1"/>
  <c r="S213" i="1"/>
  <c r="T213" i="1" s="1"/>
  <c r="S214" i="1"/>
  <c r="T214" i="1" s="1"/>
  <c r="S215" i="1"/>
  <c r="T215" i="1" s="1"/>
  <c r="S216" i="1"/>
  <c r="T216" i="1" s="1"/>
  <c r="S217" i="1"/>
  <c r="T217" i="1" s="1"/>
  <c r="S218" i="1"/>
  <c r="T218" i="1" s="1"/>
  <c r="S144" i="1"/>
  <c r="T144" i="1" s="1"/>
  <c r="S145" i="1"/>
  <c r="T145" i="1" s="1"/>
  <c r="S638" i="1"/>
  <c r="T638" i="1" s="1"/>
  <c r="S92" i="1"/>
  <c r="T92" i="1" s="1"/>
  <c r="S639" i="1"/>
  <c r="T639" i="1" s="1"/>
  <c r="S610" i="1"/>
  <c r="T610" i="1" s="1"/>
  <c r="S574" i="1"/>
  <c r="T574" i="1" s="1"/>
  <c r="S575" i="1"/>
  <c r="T575" i="1" s="1"/>
  <c r="S565" i="1"/>
  <c r="T565" i="1" s="1"/>
  <c r="S472" i="1"/>
  <c r="T472" i="1" s="1"/>
  <c r="S463" i="1"/>
  <c r="T463" i="1" s="1"/>
  <c r="S445" i="1"/>
  <c r="T445" i="1" s="1"/>
  <c r="S373" i="1"/>
  <c r="T373" i="1" s="1"/>
  <c r="S240" i="1"/>
  <c r="T240" i="1" s="1"/>
  <c r="S185" i="1"/>
  <c r="T185" i="1" s="1"/>
  <c r="S189" i="1"/>
  <c r="T189" i="1" s="1"/>
  <c r="S190" i="1"/>
  <c r="T190" i="1" s="1"/>
  <c r="S171" i="1"/>
  <c r="T171" i="1" s="1"/>
  <c r="S115" i="1"/>
  <c r="T115" i="1" s="1"/>
  <c r="S116" i="1"/>
  <c r="T116" i="1" s="1"/>
  <c r="S93" i="1"/>
  <c r="T93" i="1" s="1"/>
  <c r="S75" i="1"/>
  <c r="T75" i="1" s="1"/>
  <c r="S76" i="1"/>
  <c r="T76" i="1" s="1"/>
  <c r="S77" i="1"/>
  <c r="T77" i="1" s="1"/>
  <c r="S78" i="1"/>
  <c r="T78" i="1" s="1"/>
  <c r="S79" i="1"/>
  <c r="T79" i="1" s="1"/>
  <c r="S30" i="1"/>
  <c r="T30" i="1" s="1"/>
  <c r="S17" i="1"/>
  <c r="T17" i="1" s="1"/>
  <c r="S249" i="1"/>
  <c r="T249" i="1" s="1"/>
  <c r="S250" i="1"/>
  <c r="T250" i="1" s="1"/>
  <c r="S725" i="1"/>
  <c r="T725" i="1" s="1"/>
  <c r="S674" i="1"/>
  <c r="T674" i="1" s="1"/>
  <c r="S602" i="1"/>
  <c r="T602" i="1" s="1"/>
  <c r="S399" i="1"/>
  <c r="T399" i="1" s="1"/>
  <c r="S264" i="1"/>
  <c r="T264" i="1" s="1"/>
  <c r="S266" i="1"/>
  <c r="T266" i="1" s="1"/>
  <c r="S537" i="1"/>
  <c r="T537" i="1" s="1"/>
  <c r="S538" i="1"/>
  <c r="T538" i="1" s="1"/>
  <c r="S539" i="1"/>
  <c r="T539" i="1" s="1"/>
  <c r="S540" i="1"/>
  <c r="T540" i="1" s="1"/>
  <c r="S219" i="1"/>
  <c r="T219" i="1" s="1"/>
  <c r="S146" i="1"/>
  <c r="T146" i="1" s="1"/>
  <c r="S640" i="1"/>
  <c r="T640" i="1" s="1"/>
  <c r="S549" i="1"/>
  <c r="T549" i="1" s="1"/>
  <c r="S265" i="1"/>
  <c r="T265" i="1" s="1"/>
  <c r="S313" i="1"/>
  <c r="T313" i="1" s="1"/>
  <c r="S314" i="1"/>
  <c r="T314" i="1" s="1"/>
  <c r="S220" i="1"/>
  <c r="T220" i="1" s="1"/>
  <c r="S645" i="1"/>
  <c r="T645" i="1" s="1"/>
  <c r="S374" i="1"/>
  <c r="T374" i="1" s="1"/>
  <c r="S182" i="1"/>
  <c r="T182" i="1" s="1"/>
  <c r="S172" i="1"/>
  <c r="T172" i="1" s="1"/>
  <c r="S173" i="1"/>
  <c r="T173" i="1" s="1"/>
  <c r="S274" i="1"/>
  <c r="T274" i="1" s="1"/>
  <c r="S275" i="1"/>
  <c r="T275" i="1" s="1"/>
  <c r="S276" i="1"/>
  <c r="T276" i="1" s="1"/>
  <c r="S726" i="1"/>
  <c r="T726" i="1" s="1"/>
  <c r="S727" i="1"/>
  <c r="T727" i="1" s="1"/>
  <c r="S753" i="1"/>
  <c r="T753" i="1" s="1"/>
  <c r="S754" i="1"/>
  <c r="T754" i="1" s="1"/>
  <c r="S675" i="1"/>
  <c r="T675" i="1" s="1"/>
  <c r="S676" i="1"/>
  <c r="T676" i="1" s="1"/>
  <c r="S677" i="1"/>
  <c r="T677" i="1" s="1"/>
  <c r="S678" i="1"/>
  <c r="T678" i="1" s="1"/>
  <c r="S679" i="1"/>
  <c r="T679" i="1" s="1"/>
  <c r="S603" i="1"/>
  <c r="T603" i="1" s="1"/>
  <c r="S604" i="1"/>
  <c r="T604" i="1" s="1"/>
  <c r="S494" i="1"/>
  <c r="T494" i="1" s="1"/>
  <c r="S495" i="1"/>
  <c r="T495" i="1" s="1"/>
  <c r="S695" i="1"/>
  <c r="T695" i="1" s="1"/>
  <c r="S576" i="1"/>
  <c r="T576" i="1" s="1"/>
  <c r="S292" i="1"/>
  <c r="T292" i="1" s="1"/>
  <c r="S728" i="1"/>
  <c r="T728" i="1" s="1"/>
  <c r="S605" i="1"/>
  <c r="T605" i="1" s="1"/>
  <c r="S606" i="1"/>
  <c r="T606" i="1" s="1"/>
  <c r="S496" i="1"/>
  <c r="T496" i="1" s="1"/>
  <c r="S497" i="1"/>
  <c r="T497" i="1" s="1"/>
  <c r="S498" i="1"/>
  <c r="T498" i="1" s="1"/>
  <c r="S401" i="1"/>
  <c r="T401" i="1" s="1"/>
  <c r="S402" i="1"/>
  <c r="T402" i="1" s="1"/>
  <c r="S403" i="1"/>
  <c r="T403" i="1" s="1"/>
  <c r="S404" i="1"/>
  <c r="T404" i="1" s="1"/>
  <c r="S405" i="1"/>
  <c r="T405" i="1" s="1"/>
  <c r="S406" i="1"/>
  <c r="T406" i="1" s="1"/>
  <c r="S407" i="1"/>
  <c r="T407" i="1" s="1"/>
  <c r="S408" i="1"/>
  <c r="T408" i="1" s="1"/>
  <c r="S409" i="1"/>
  <c r="T409" i="1" s="1"/>
  <c r="S410" i="1"/>
  <c r="T410" i="1" s="1"/>
  <c r="S411" i="1"/>
  <c r="T411" i="1" s="1"/>
  <c r="S412" i="1"/>
  <c r="T412" i="1" s="1"/>
  <c r="S413" i="1"/>
  <c r="T413" i="1" s="1"/>
  <c r="S414" i="1"/>
  <c r="T414" i="1" s="1"/>
  <c r="S415" i="1"/>
  <c r="T415" i="1" s="1"/>
  <c r="S611" i="1"/>
  <c r="T611" i="1" s="1"/>
  <c r="S315" i="1"/>
  <c r="T315" i="1" s="1"/>
  <c r="S316" i="1"/>
  <c r="T316" i="1" s="1"/>
  <c r="S267" i="1"/>
  <c r="T267" i="1" s="1"/>
  <c r="S221" i="1"/>
  <c r="T221" i="1" s="1"/>
  <c r="S222" i="1"/>
  <c r="T222" i="1" s="1"/>
  <c r="S320" i="1"/>
  <c r="T320" i="1" s="1"/>
  <c r="S788" i="1"/>
  <c r="T788" i="1" s="1"/>
  <c r="S771" i="1"/>
  <c r="T771" i="1" s="1"/>
  <c r="S772" i="1"/>
  <c r="T772" i="1" s="1"/>
  <c r="S773" i="1"/>
  <c r="T773" i="1" s="1"/>
  <c r="S774" i="1"/>
  <c r="T774" i="1" s="1"/>
  <c r="S775" i="1"/>
  <c r="T775" i="1" s="1"/>
  <c r="S729" i="1"/>
  <c r="T729" i="1" s="1"/>
  <c r="S776" i="1"/>
  <c r="T776" i="1" s="1"/>
  <c r="S680" i="1"/>
  <c r="T680" i="1" s="1"/>
  <c r="S681" i="1"/>
  <c r="T681" i="1" s="1"/>
  <c r="S734" i="1"/>
  <c r="T734" i="1" s="1"/>
  <c r="S687" i="1"/>
  <c r="T687" i="1" s="1"/>
  <c r="S333" i="1"/>
  <c r="T333" i="1" s="1"/>
  <c r="S777" i="1"/>
  <c r="T777" i="1" s="1"/>
  <c r="S682" i="1"/>
  <c r="T682" i="1" s="1"/>
  <c r="S607" i="1"/>
  <c r="T607" i="1" s="1"/>
  <c r="S701" i="1"/>
  <c r="T701" i="1" s="1"/>
  <c r="S499" i="1"/>
  <c r="T499" i="1" s="1"/>
  <c r="S500" i="1"/>
  <c r="T500" i="1" s="1"/>
  <c r="S501" i="1"/>
  <c r="T501" i="1" s="1"/>
  <c r="S502" i="1"/>
  <c r="T502" i="1" s="1"/>
  <c r="S503" i="1"/>
  <c r="T503" i="1" s="1"/>
  <c r="S416" i="1"/>
  <c r="T416" i="1" s="1"/>
  <c r="S317" i="1"/>
  <c r="T317" i="1" s="1"/>
  <c r="S270" i="1"/>
  <c r="T270" i="1" s="1"/>
  <c r="S475" i="1"/>
  <c r="T475" i="1" s="1"/>
  <c r="S271" i="1"/>
  <c r="T271" i="1" s="1"/>
  <c r="S80" i="1"/>
  <c r="T80" i="1" s="1"/>
  <c r="S55" i="1"/>
  <c r="T55" i="1" s="1"/>
  <c r="S350" i="1"/>
  <c r="T350" i="1" s="1"/>
  <c r="S816" i="1"/>
  <c r="T816" i="1" s="1"/>
  <c r="S739" i="1"/>
  <c r="T739" i="1" s="1"/>
  <c r="S740" i="1"/>
  <c r="T740" i="1" s="1"/>
  <c r="S707" i="1"/>
  <c r="T707" i="1" s="1"/>
  <c r="S688" i="1"/>
  <c r="T688" i="1" s="1"/>
  <c r="S476" i="1"/>
  <c r="T476" i="1" s="1"/>
  <c r="S272" i="1"/>
  <c r="T272" i="1" s="1"/>
  <c r="S191" i="1"/>
  <c r="T191" i="1" s="1"/>
  <c r="S192" i="1"/>
  <c r="T192" i="1" s="1"/>
  <c r="S193" i="1"/>
  <c r="T193" i="1" s="1"/>
  <c r="S117" i="1"/>
  <c r="T117" i="1" s="1"/>
  <c r="S31" i="1"/>
  <c r="T31" i="1" s="1"/>
  <c r="S814" i="1"/>
  <c r="T814" i="1" s="1"/>
  <c r="S364" i="1"/>
  <c r="T364" i="1" s="1"/>
  <c r="S741" i="1"/>
  <c r="T741" i="1" s="1"/>
  <c r="S318" i="1"/>
  <c r="T318" i="1" s="1"/>
  <c r="S223" i="1"/>
  <c r="T223" i="1" s="1"/>
  <c r="S224" i="1"/>
  <c r="T224" i="1" s="1"/>
  <c r="S225" i="1"/>
  <c r="T225" i="1" s="1"/>
  <c r="S147" i="1"/>
  <c r="T147" i="1" s="1"/>
  <c r="S49" i="1"/>
  <c r="T49" i="1" s="1"/>
  <c r="S50" i="1"/>
  <c r="T50" i="1" s="1"/>
  <c r="S51" i="1"/>
  <c r="T51" i="1" s="1"/>
  <c r="S32" i="1"/>
  <c r="T32" i="1" s="1"/>
  <c r="S33" i="1"/>
  <c r="T33" i="1" s="1"/>
  <c r="S34" i="1"/>
  <c r="T34" i="1" s="1"/>
  <c r="S18" i="1"/>
  <c r="T18" i="1" s="1"/>
  <c r="S689" i="1"/>
  <c r="T689" i="1" s="1"/>
  <c r="S690" i="1"/>
  <c r="T690" i="1" s="1"/>
  <c r="S375" i="1"/>
  <c r="T375" i="1" s="1"/>
  <c r="S194" i="1"/>
  <c r="T194" i="1" s="1"/>
  <c r="S81" i="1"/>
  <c r="T81" i="1" s="1"/>
  <c r="S383" i="1"/>
  <c r="T383" i="1" s="1"/>
  <c r="S384" i="1"/>
  <c r="T384" i="1" s="1"/>
  <c r="S385" i="1"/>
  <c r="T385" i="1" s="1"/>
  <c r="S742" i="1"/>
  <c r="T742" i="1" s="1"/>
  <c r="S743" i="1"/>
  <c r="T743" i="1" s="1"/>
  <c r="S783" i="1"/>
  <c r="T783" i="1" s="1"/>
  <c r="S612" i="1"/>
  <c r="T612" i="1" s="1"/>
  <c r="S319" i="1"/>
  <c r="T319" i="1" s="1"/>
  <c r="S321" i="1"/>
  <c r="T321" i="1" s="1"/>
  <c r="S708" i="1"/>
  <c r="T708" i="1" s="1"/>
  <c r="S477" i="1"/>
  <c r="T477" i="1" s="1"/>
  <c r="S464" i="1"/>
  <c r="T464" i="1" s="1"/>
  <c r="S789" i="1"/>
  <c r="T789" i="1" s="1"/>
  <c r="S744" i="1"/>
  <c r="T744" i="1" s="1"/>
  <c r="S577" i="1"/>
  <c r="T577" i="1" s="1"/>
  <c r="S578" i="1"/>
  <c r="T578" i="1" s="1"/>
  <c r="S579" i="1"/>
  <c r="T579" i="1" s="1"/>
  <c r="S400" i="1"/>
  <c r="T400" i="1" s="1"/>
  <c r="S730" i="1"/>
  <c r="T730" i="1" s="1"/>
  <c r="S731" i="1"/>
  <c r="T731" i="1" s="1"/>
  <c r="S732" i="1"/>
  <c r="T732" i="1" s="1"/>
  <c r="S322" i="1"/>
  <c r="T322" i="1" s="1"/>
  <c r="S323" i="1"/>
  <c r="T323" i="1" s="1"/>
  <c r="S541" i="1"/>
  <c r="T541" i="1" s="1"/>
  <c r="S253" i="1"/>
  <c r="T253" i="1" s="1"/>
  <c r="S465" i="1"/>
  <c r="T465" i="1" s="1"/>
  <c r="S376" i="1"/>
  <c r="T376" i="1" s="1"/>
  <c r="S19" i="1"/>
  <c r="T19" i="1" s="1"/>
  <c r="S478" i="1"/>
  <c r="T478" i="1" s="1"/>
  <c r="S479" i="1"/>
  <c r="T479" i="1" s="1"/>
  <c r="S446" i="1"/>
  <c r="T446" i="1" s="1"/>
  <c r="S447" i="1"/>
  <c r="T447" i="1" s="1"/>
  <c r="S448" i="1"/>
  <c r="T448" i="1" s="1"/>
  <c r="S449" i="1"/>
  <c r="T449" i="1" s="1"/>
  <c r="S377" i="1"/>
  <c r="T377" i="1" s="1"/>
  <c r="S378" i="1"/>
  <c r="T378" i="1" s="1"/>
  <c r="S360" i="1"/>
  <c r="T360" i="1" s="1"/>
  <c r="S273" i="1"/>
  <c r="T273" i="1" s="1"/>
  <c r="S277" i="1"/>
  <c r="T277" i="1" s="1"/>
  <c r="S241" i="1"/>
  <c r="T241" i="1" s="1"/>
  <c r="S242" i="1"/>
  <c r="T242" i="1" s="1"/>
  <c r="S243" i="1"/>
  <c r="T243" i="1" s="1"/>
  <c r="S244" i="1"/>
  <c r="T244" i="1" s="1"/>
  <c r="S245" i="1"/>
  <c r="T245" i="1" s="1"/>
  <c r="S246" i="1"/>
  <c r="T246" i="1" s="1"/>
  <c r="S247" i="1"/>
  <c r="T247" i="1" s="1"/>
  <c r="S248" i="1"/>
  <c r="T248" i="1" s="1"/>
  <c r="S195" i="1"/>
  <c r="T195" i="1" s="1"/>
  <c r="S196" i="1"/>
  <c r="T196" i="1" s="1"/>
  <c r="S197" i="1"/>
  <c r="T197" i="1" s="1"/>
  <c r="S198" i="1"/>
  <c r="T198" i="1" s="1"/>
  <c r="S199" i="1"/>
  <c r="T199" i="1" s="1"/>
  <c r="S200" i="1"/>
  <c r="T200" i="1" s="1"/>
  <c r="S201" i="1"/>
  <c r="T201" i="1" s="1"/>
  <c r="S202" i="1"/>
  <c r="T202" i="1" s="1"/>
  <c r="S203" i="1"/>
  <c r="T203" i="1" s="1"/>
  <c r="S205" i="1"/>
  <c r="T205" i="1" s="1"/>
  <c r="S206" i="1"/>
  <c r="T206" i="1" s="1"/>
  <c r="S95" i="1"/>
  <c r="T95" i="1" s="1"/>
  <c r="S82" i="1"/>
  <c r="T82" i="1" s="1"/>
  <c r="S83" i="1"/>
  <c r="T83" i="1" s="1"/>
  <c r="S84" i="1"/>
  <c r="T84" i="1" s="1"/>
  <c r="S56" i="1"/>
  <c r="T56" i="1" s="1"/>
  <c r="S57" i="1"/>
  <c r="T57" i="1" s="1"/>
  <c r="S58" i="1"/>
  <c r="T58" i="1" s="1"/>
  <c r="S59" i="1"/>
  <c r="T59" i="1" s="1"/>
  <c r="S60" i="1"/>
  <c r="T60" i="1" s="1"/>
  <c r="S61" i="1"/>
  <c r="T61" i="1" s="1"/>
  <c r="S62" i="1"/>
  <c r="T62" i="1" s="1"/>
  <c r="S63" i="1"/>
  <c r="T63" i="1" s="1"/>
  <c r="S39" i="1"/>
  <c r="T39" i="1" s="1"/>
  <c r="S40" i="1"/>
  <c r="T40" i="1" s="1"/>
  <c r="S41" i="1"/>
  <c r="T41" i="1" s="1"/>
  <c r="S42" i="1"/>
  <c r="T42" i="1" s="1"/>
  <c r="S43" i="1"/>
  <c r="T43" i="1" s="1"/>
  <c r="S44" i="1"/>
  <c r="T44" i="1" s="1"/>
  <c r="S45" i="1"/>
  <c r="T45" i="1" s="1"/>
  <c r="S46" i="1"/>
  <c r="T46" i="1" s="1"/>
  <c r="S47" i="1"/>
  <c r="T47" i="1" s="1"/>
  <c r="S20" i="1"/>
  <c r="T20" i="1" s="1"/>
  <c r="S21" i="1"/>
  <c r="T21" i="1" s="1"/>
  <c r="S22" i="1"/>
  <c r="T22" i="1" s="1"/>
  <c r="S23" i="1"/>
  <c r="T23" i="1" s="1"/>
  <c r="S24" i="1"/>
  <c r="T24" i="1" s="1"/>
  <c r="S26" i="1"/>
  <c r="T26" i="1" s="1"/>
  <c r="S27" i="1"/>
  <c r="T27" i="1" s="1"/>
  <c r="S28" i="1"/>
  <c r="T28" i="1" s="1"/>
  <c r="S324" i="1"/>
  <c r="T324" i="1" s="1"/>
  <c r="S466" i="1"/>
  <c r="T466" i="1" s="1"/>
  <c r="S379" i="1"/>
  <c r="T379" i="1" s="1"/>
  <c r="S473" i="1"/>
  <c r="T473" i="1" s="1"/>
  <c r="S474" i="1"/>
  <c r="T474" i="1" s="1"/>
  <c r="S784" i="1"/>
  <c r="T784" i="1" s="1"/>
  <c r="S608" i="1"/>
  <c r="T608" i="1" s="1"/>
  <c r="S504" i="1"/>
  <c r="T504" i="1" s="1"/>
  <c r="S613" i="1"/>
  <c r="T613" i="1" s="1"/>
  <c r="S325" i="1"/>
  <c r="T325" i="1" s="1"/>
  <c r="S326" i="1"/>
  <c r="T326" i="1" s="1"/>
  <c r="S327" i="1"/>
  <c r="T327" i="1" s="1"/>
  <c r="S542" i="1"/>
  <c r="T542" i="1" s="1"/>
  <c r="S148" i="1"/>
  <c r="T148" i="1" s="1"/>
  <c r="S174" i="1"/>
  <c r="T174" i="1" s="1"/>
  <c r="S691" i="1"/>
  <c r="T691" i="1" s="1"/>
  <c r="S646" i="1"/>
  <c r="T646" i="1" s="1"/>
  <c r="S450" i="1"/>
  <c r="T450" i="1" s="1"/>
  <c r="S451" i="1"/>
  <c r="T451" i="1" s="1"/>
  <c r="S361" i="1"/>
  <c r="T361" i="1" s="1"/>
  <c r="S251" i="1"/>
  <c r="T251" i="1" s="1"/>
  <c r="S491" i="1"/>
  <c r="T491" i="1" s="1"/>
  <c r="S505" i="1"/>
  <c r="T505" i="1" s="1"/>
  <c r="S614" i="1"/>
  <c r="T614" i="1" s="1"/>
  <c r="S328" i="1"/>
  <c r="T328" i="1" s="1"/>
  <c r="S329" i="1"/>
  <c r="T329" i="1" s="1"/>
  <c r="S330" i="1"/>
  <c r="T330" i="1" s="1"/>
  <c r="S331" i="1"/>
  <c r="T331" i="1" s="1"/>
  <c r="S543" i="1"/>
  <c r="T543" i="1" s="1"/>
  <c r="S283" i="1"/>
  <c r="T283" i="1" s="1"/>
  <c r="S641" i="1"/>
  <c r="T641" i="1" s="1"/>
  <c r="S85" i="1"/>
  <c r="T85" i="1" s="1"/>
  <c r="S709" i="1"/>
  <c r="T709" i="1" s="1"/>
  <c r="S692" i="1"/>
  <c r="T692" i="1" s="1"/>
  <c r="S566" i="1"/>
  <c r="T566" i="1" s="1"/>
  <c r="S567" i="1"/>
  <c r="T567" i="1" s="1"/>
  <c r="S568" i="1"/>
  <c r="T568" i="1" s="1"/>
  <c r="S467" i="1"/>
  <c r="T467" i="1" s="1"/>
  <c r="S252" i="1"/>
  <c r="T252" i="1" s="1"/>
  <c r="S96" i="1"/>
  <c r="T96" i="1" s="1"/>
  <c r="S97" i="1"/>
  <c r="T97" i="1" s="1"/>
  <c r="S435" i="1"/>
  <c r="T435" i="1" s="1"/>
  <c r="S436" i="1"/>
  <c r="T436" i="1" s="1"/>
  <c r="S778" i="1"/>
  <c r="T778" i="1" s="1"/>
  <c r="S506" i="1"/>
  <c r="T506" i="1" s="1"/>
  <c r="S507" i="1"/>
  <c r="T507" i="1" s="1"/>
  <c r="S508" i="1"/>
  <c r="T508" i="1" s="1"/>
  <c r="S509" i="1"/>
  <c r="T509" i="1" s="1"/>
  <c r="S510" i="1"/>
  <c r="T510" i="1" s="1"/>
  <c r="S511" i="1"/>
  <c r="T511" i="1" s="1"/>
  <c r="S512" i="1"/>
  <c r="T512" i="1" s="1"/>
  <c r="S513" i="1"/>
  <c r="T513" i="1" s="1"/>
  <c r="S514" i="1"/>
  <c r="T514" i="1" s="1"/>
  <c r="S515" i="1"/>
  <c r="T515" i="1" s="1"/>
  <c r="S516" i="1"/>
  <c r="T516" i="1" s="1"/>
  <c r="S417" i="1"/>
  <c r="T417" i="1" s="1"/>
  <c r="S457" i="1"/>
  <c r="T457" i="1" s="1"/>
  <c r="S458" i="1"/>
  <c r="T458" i="1" s="1"/>
  <c r="S459" i="1"/>
  <c r="T459" i="1" s="1"/>
  <c r="S460" i="1"/>
  <c r="T460" i="1" s="1"/>
  <c r="S461" i="1"/>
  <c r="T461" i="1" s="1"/>
  <c r="S254" i="1"/>
  <c r="T254" i="1" s="1"/>
  <c r="S149" i="1"/>
  <c r="T149" i="1" s="1"/>
  <c r="S150" i="1"/>
  <c r="T150" i="1" s="1"/>
  <c r="S550" i="1"/>
  <c r="T550" i="1" s="1"/>
  <c r="S642" i="1"/>
  <c r="T642" i="1" s="1"/>
  <c r="S572" i="1"/>
  <c r="T572" i="1" s="1"/>
  <c r="S551" i="1"/>
  <c r="T551" i="1" s="1"/>
  <c r="S552" i="1"/>
  <c r="T552" i="1" s="1"/>
  <c r="S553" i="1"/>
  <c r="T553" i="1" s="1"/>
  <c r="S554" i="1"/>
  <c r="T554" i="1" s="1"/>
  <c r="S555" i="1"/>
  <c r="T555" i="1" s="1"/>
  <c r="S556" i="1"/>
  <c r="T556" i="1" s="1"/>
  <c r="S480" i="1"/>
  <c r="T480" i="1" s="1"/>
  <c r="S362" i="1"/>
  <c r="T362" i="1" s="1"/>
  <c r="S363" i="1"/>
  <c r="T363" i="1" s="1"/>
  <c r="S365" i="1"/>
  <c r="T365" i="1" s="1"/>
  <c r="S366" i="1"/>
  <c r="T366" i="1" s="1"/>
  <c r="S207" i="1"/>
  <c r="T207" i="1" s="1"/>
  <c r="S118" i="1"/>
  <c r="T118" i="1" s="1"/>
  <c r="S119" i="1"/>
  <c r="T119" i="1" s="1"/>
  <c r="S122" i="1"/>
  <c r="T122" i="1" s="1"/>
  <c r="S123" i="1"/>
  <c r="T123" i="1" s="1"/>
  <c r="S124" i="1"/>
  <c r="T124" i="1" s="1"/>
  <c r="S125" i="1"/>
  <c r="T125" i="1" s="1"/>
  <c r="S126" i="1"/>
  <c r="T126" i="1" s="1"/>
  <c r="S127" i="1"/>
  <c r="T127" i="1" s="1"/>
  <c r="S128" i="1"/>
  <c r="T128" i="1" s="1"/>
  <c r="S129" i="1"/>
  <c r="T129" i="1" s="1"/>
  <c r="S86" i="1"/>
  <c r="T86" i="1" s="1"/>
  <c r="S87" i="1"/>
  <c r="T87" i="1" s="1"/>
  <c r="S88" i="1"/>
  <c r="T88" i="1" s="1"/>
  <c r="S48" i="1"/>
  <c r="T48" i="1" s="1"/>
  <c r="S711" i="1"/>
  <c r="T711" i="1" s="1"/>
  <c r="S564" i="1"/>
  <c r="T564" i="1" s="1"/>
  <c r="S745" i="1"/>
  <c r="T745" i="1" s="1"/>
  <c r="S517" i="1"/>
  <c r="T517" i="1" s="1"/>
  <c r="S332" i="1"/>
  <c r="T332" i="1" s="1"/>
  <c r="S226" i="1"/>
  <c r="T226" i="1" s="1"/>
  <c r="S227" i="1"/>
  <c r="T227" i="1" s="1"/>
  <c r="S228" i="1"/>
  <c r="T228" i="1" s="1"/>
  <c r="S582" i="1"/>
  <c r="T582" i="1" s="1"/>
  <c r="S130" i="1"/>
  <c r="T130" i="1" s="1"/>
  <c r="S694" i="1"/>
  <c r="T694" i="1" s="1"/>
  <c r="S583" i="1"/>
  <c r="T583" i="1" s="1"/>
  <c r="S481" i="1"/>
  <c r="T481" i="1" s="1"/>
  <c r="S468" i="1"/>
  <c r="T468" i="1" s="1"/>
  <c r="S175" i="1"/>
  <c r="T175" i="1" s="1"/>
  <c r="S98" i="1"/>
  <c r="T98" i="1" s="1"/>
  <c r="S89" i="1"/>
  <c r="T89" i="1" s="1"/>
  <c r="S580" i="1"/>
  <c r="T580" i="1" s="1"/>
  <c r="S581" i="1"/>
  <c r="T581" i="1" s="1"/>
  <c r="S702" i="1"/>
  <c r="T702" i="1" s="1"/>
  <c r="S418" i="1"/>
  <c r="T418" i="1" s="1"/>
  <c r="S419" i="1"/>
  <c r="T419" i="1" s="1"/>
  <c r="S420" i="1"/>
  <c r="T420" i="1" s="1"/>
  <c r="S421" i="1"/>
  <c r="T421" i="1" s="1"/>
  <c r="S422" i="1"/>
  <c r="T422" i="1" s="1"/>
  <c r="S423" i="1"/>
  <c r="T423" i="1" s="1"/>
  <c r="S424" i="1"/>
  <c r="T424" i="1" s="1"/>
  <c r="S334" i="1"/>
  <c r="T334" i="1" s="1"/>
  <c r="S335" i="1"/>
  <c r="T335" i="1" s="1"/>
  <c r="S336" i="1"/>
  <c r="T336" i="1" s="1"/>
  <c r="S337" i="1"/>
  <c r="T337" i="1" s="1"/>
  <c r="S338" i="1"/>
  <c r="T338" i="1" s="1"/>
  <c r="S111" i="1"/>
  <c r="T111" i="1" s="1"/>
  <c r="S284" i="1"/>
  <c r="T284" i="1" s="1"/>
  <c r="S285" i="1"/>
  <c r="T285" i="1" s="1"/>
  <c r="S286" i="1"/>
  <c r="T286" i="1" s="1"/>
  <c r="S287" i="1"/>
  <c r="T287" i="1" s="1"/>
  <c r="S288" i="1"/>
  <c r="T288" i="1" s="1"/>
  <c r="S289" i="1"/>
  <c r="T289" i="1" s="1"/>
  <c r="S290" i="1"/>
  <c r="T290" i="1" s="1"/>
  <c r="S291" i="1"/>
  <c r="T291" i="1" s="1"/>
  <c r="S293" i="1"/>
  <c r="T293" i="1" s="1"/>
  <c r="S294" i="1"/>
  <c r="T294" i="1" s="1"/>
  <c r="S295" i="1"/>
  <c r="T295" i="1" s="1"/>
  <c r="S296" i="1"/>
  <c r="T296" i="1" s="1"/>
  <c r="S297" i="1"/>
  <c r="T297" i="1" s="1"/>
  <c r="S298" i="1"/>
  <c r="T298" i="1" s="1"/>
  <c r="S99" i="1"/>
  <c r="T99" i="1" s="1"/>
  <c r="S100" i="1"/>
  <c r="T100" i="1" s="1"/>
  <c r="S101" i="1"/>
  <c r="T101" i="1" s="1"/>
  <c r="S52" i="1"/>
  <c r="T52" i="1" s="1"/>
  <c r="S53" i="1"/>
  <c r="T53" i="1" s="1"/>
  <c r="S54" i="1"/>
  <c r="T54" i="1" s="1"/>
  <c r="S569" i="1"/>
  <c r="T569" i="1" s="1"/>
  <c r="S176" i="1"/>
  <c r="T176" i="1" s="1"/>
  <c r="S452" i="1"/>
  <c r="T452" i="1" s="1"/>
  <c r="S380" i="1"/>
  <c r="T380" i="1" s="1"/>
  <c r="S208" i="1"/>
  <c r="T208" i="1" s="1"/>
  <c r="S177" i="1"/>
  <c r="T177" i="1" s="1"/>
  <c r="S131" i="1"/>
  <c r="T131" i="1" s="1"/>
  <c r="S132" i="1"/>
  <c r="T132" i="1" s="1"/>
  <c r="S437" i="1"/>
  <c r="T437" i="1" s="1"/>
  <c r="S438" i="1"/>
  <c r="T438" i="1" s="1"/>
  <c r="S439" i="1"/>
  <c r="T439" i="1" s="1"/>
  <c r="S440" i="1"/>
  <c r="T440" i="1" s="1"/>
  <c r="S441" i="1"/>
  <c r="T441" i="1" s="1"/>
  <c r="S629" i="1"/>
  <c r="T629" i="1" s="1"/>
  <c r="S746" i="1"/>
  <c r="T746" i="1" s="1"/>
  <c r="S518" i="1"/>
  <c r="T518" i="1" s="1"/>
  <c r="S339" i="1"/>
  <c r="T339" i="1" s="1"/>
  <c r="S544" i="1"/>
  <c r="T544" i="1" s="1"/>
  <c r="S229" i="1"/>
  <c r="T229" i="1" s="1"/>
  <c r="S255" i="1"/>
  <c r="T255" i="1" s="1"/>
  <c r="S584" i="1"/>
  <c r="T584" i="1" s="1"/>
  <c r="S585" i="1"/>
  <c r="T585" i="1" s="1"/>
  <c r="S453" i="1"/>
  <c r="T453" i="1" s="1"/>
  <c r="S454" i="1"/>
  <c r="T454" i="1" s="1"/>
  <c r="S455" i="1"/>
  <c r="T455" i="1" s="1"/>
  <c r="S456" i="1"/>
  <c r="T456" i="1" s="1"/>
  <c r="S134" i="1"/>
  <c r="T134" i="1" s="1"/>
  <c r="S747" i="1"/>
  <c r="T747" i="1" s="1"/>
  <c r="S425" i="1"/>
  <c r="T425" i="1" s="1"/>
  <c r="S299" i="1"/>
  <c r="T299" i="1" s="1"/>
  <c r="S300" i="1"/>
  <c r="T300" i="1" s="1"/>
  <c r="S643" i="1"/>
  <c r="T643" i="1" s="1"/>
  <c r="S664" i="1"/>
  <c r="T664" i="1" s="1"/>
  <c r="S340" i="1"/>
  <c r="T340" i="1" s="1"/>
  <c r="S301" i="1"/>
  <c r="T301" i="1" s="1"/>
  <c r="S651" i="1"/>
  <c r="T651" i="1" s="1"/>
  <c r="S652" i="1"/>
  <c r="T652" i="1" s="1"/>
  <c r="S653" i="1"/>
  <c r="T653" i="1" s="1"/>
  <c r="S654" i="1"/>
  <c r="T654" i="1" s="1"/>
  <c r="S748" i="1"/>
  <c r="T748" i="1" s="1"/>
  <c r="S750" i="1"/>
  <c r="T750" i="1" s="1"/>
  <c r="S785" i="1"/>
  <c r="T785" i="1" s="1"/>
  <c r="S426" i="1"/>
  <c r="T426" i="1" s="1"/>
  <c r="S615" i="1"/>
  <c r="T615" i="1" s="1"/>
  <c r="S341" i="1"/>
  <c r="T341" i="1" s="1"/>
  <c r="S342" i="1"/>
  <c r="T342" i="1" s="1"/>
  <c r="S343" i="1"/>
  <c r="T343" i="1" s="1"/>
  <c r="S344" i="1"/>
  <c r="T344" i="1" s="1"/>
  <c r="S345" i="1"/>
  <c r="T345" i="1" s="1"/>
  <c r="S346" i="1"/>
  <c r="T346" i="1" s="1"/>
  <c r="S558" i="1"/>
  <c r="T558" i="1" s="1"/>
  <c r="S302" i="1"/>
  <c r="T302" i="1" s="1"/>
  <c r="S256" i="1"/>
  <c r="T256" i="1" s="1"/>
  <c r="S257" i="1"/>
  <c r="T257" i="1" s="1"/>
  <c r="S258" i="1"/>
  <c r="T258" i="1" s="1"/>
  <c r="S259" i="1"/>
  <c r="T259" i="1" s="1"/>
  <c r="S230" i="1"/>
  <c r="T230" i="1" s="1"/>
  <c r="S231" i="1"/>
  <c r="T231" i="1" s="1"/>
  <c r="S232" i="1"/>
  <c r="T232" i="1" s="1"/>
  <c r="S233" i="1"/>
  <c r="T233" i="1" s="1"/>
  <c r="S234" i="1"/>
  <c r="T234" i="1" s="1"/>
  <c r="S235" i="1"/>
  <c r="T235" i="1" s="1"/>
  <c r="S151" i="1"/>
  <c r="T151" i="1" s="1"/>
  <c r="S152" i="1"/>
  <c r="T152" i="1" s="1"/>
  <c r="S153" i="1"/>
  <c r="T153" i="1" s="1"/>
  <c r="S482" i="1"/>
  <c r="T482" i="1" s="1"/>
  <c r="S381" i="1"/>
  <c r="T381" i="1" s="1"/>
  <c r="S135" i="1"/>
  <c r="T135" i="1" s="1"/>
  <c r="S586" i="1"/>
  <c r="T586" i="1" s="1"/>
  <c r="S587" i="1"/>
  <c r="T587" i="1" s="1"/>
  <c r="S382" i="1"/>
  <c r="T382" i="1" s="1"/>
  <c r="S278" i="1"/>
  <c r="T278" i="1" s="1"/>
  <c r="S209" i="1"/>
  <c r="T209" i="1" s="1"/>
  <c r="S178" i="1"/>
  <c r="T178" i="1" s="1"/>
  <c r="S179" i="1"/>
  <c r="T179" i="1" s="1"/>
  <c r="S136" i="1"/>
  <c r="T136" i="1" s="1"/>
  <c r="S137" i="1"/>
  <c r="T137" i="1" s="1"/>
  <c r="S693" i="1"/>
  <c r="T693" i="1" s="1"/>
  <c r="S791" i="1"/>
  <c r="T791" i="1" s="1"/>
  <c r="S792" i="1"/>
  <c r="T792" i="1" s="1"/>
  <c r="S793" i="1"/>
  <c r="T793" i="1" s="1"/>
  <c r="S794" i="1"/>
  <c r="T794" i="1" s="1"/>
  <c r="S795" i="1"/>
  <c r="T795" i="1" s="1"/>
  <c r="S796" i="1"/>
  <c r="T796" i="1" s="1"/>
  <c r="S797" i="1"/>
  <c r="T797" i="1" s="1"/>
  <c r="S798" i="1"/>
  <c r="T798" i="1" s="1"/>
  <c r="S799" i="1"/>
  <c r="T799" i="1" s="1"/>
  <c r="S800" i="1"/>
  <c r="T800" i="1" s="1"/>
  <c r="S817" i="1"/>
  <c r="T817" i="1" s="1"/>
  <c r="S818" i="1"/>
  <c r="T818" i="1" s="1"/>
  <c r="S819" i="1"/>
  <c r="T819" i="1" s="1"/>
  <c r="S820" i="1"/>
  <c r="T820" i="1" s="1"/>
  <c r="S821" i="1"/>
  <c r="T821" i="1" s="1"/>
  <c r="S822" i="1"/>
  <c r="T822" i="1" s="1"/>
  <c r="S823" i="1"/>
  <c r="T823" i="1" s="1"/>
  <c r="S824" i="1"/>
  <c r="T824" i="1" s="1"/>
  <c r="S825" i="1"/>
  <c r="T825" i="1" s="1"/>
  <c r="S826" i="1"/>
  <c r="T826" i="1" s="1"/>
  <c r="S683" i="1"/>
  <c r="T683" i="1" s="1"/>
  <c r="S684" i="1"/>
  <c r="T684" i="1" s="1"/>
  <c r="S735" i="1"/>
  <c r="T735" i="1" s="1"/>
  <c r="S703" i="1"/>
  <c r="T703" i="1" s="1"/>
  <c r="S519" i="1"/>
  <c r="T519" i="1" s="1"/>
  <c r="S520" i="1"/>
  <c r="T520" i="1" s="1"/>
  <c r="S521" i="1"/>
  <c r="T521" i="1" s="1"/>
  <c r="S522" i="1"/>
  <c r="T522" i="1" s="1"/>
  <c r="S523" i="1"/>
  <c r="T523" i="1" s="1"/>
  <c r="S524" i="1"/>
  <c r="T524" i="1" s="1"/>
  <c r="S427" i="1"/>
  <c r="T427" i="1" s="1"/>
  <c r="S428" i="1"/>
  <c r="T428" i="1" s="1"/>
  <c r="S429" i="1"/>
  <c r="T429" i="1" s="1"/>
  <c r="S430" i="1"/>
  <c r="T430" i="1" s="1"/>
  <c r="S616" i="1"/>
  <c r="T616" i="1" s="1"/>
  <c r="S617" i="1"/>
  <c r="T617" i="1" s="1"/>
  <c r="S618" i="1"/>
  <c r="T618" i="1" s="1"/>
  <c r="S347" i="1"/>
  <c r="T347" i="1" s="1"/>
  <c r="S348" i="1"/>
  <c r="T348" i="1" s="1"/>
  <c r="S349" i="1"/>
  <c r="T349" i="1" s="1"/>
  <c r="S559" i="1"/>
  <c r="T559" i="1" s="1"/>
  <c r="S560" i="1"/>
  <c r="T560" i="1" s="1"/>
  <c r="S545" i="1"/>
  <c r="T545" i="1" s="1"/>
  <c r="S546" i="1"/>
  <c r="T546" i="1" s="1"/>
  <c r="S303" i="1"/>
  <c r="T303" i="1" s="1"/>
  <c r="S304" i="1"/>
  <c r="T304" i="1" s="1"/>
  <c r="S154" i="1"/>
  <c r="T154" i="1" s="1"/>
  <c r="S155" i="1"/>
  <c r="T155" i="1" s="1"/>
  <c r="S156" i="1"/>
  <c r="T156" i="1" s="1"/>
  <c r="S157" i="1"/>
  <c r="T157" i="1" s="1"/>
  <c r="S158" i="1"/>
  <c r="T158" i="1" s="1"/>
  <c r="S469" i="1"/>
  <c r="T469" i="1" s="1"/>
  <c r="S386" i="1"/>
  <c r="T386" i="1" s="1"/>
  <c r="S279" i="1"/>
  <c r="T279" i="1" s="1"/>
  <c r="S180" i="1"/>
  <c r="T180" i="1" s="1"/>
  <c r="S749" i="1"/>
  <c r="T749" i="1" s="1"/>
  <c r="S801" i="1"/>
  <c r="T801" i="1" s="1"/>
  <c r="S802" i="1"/>
  <c r="T802" i="1" s="1"/>
  <c r="S803" i="1"/>
  <c r="T803" i="1" s="1"/>
  <c r="S804" i="1"/>
  <c r="T804" i="1" s="1"/>
  <c r="S805" i="1"/>
  <c r="T805" i="1" s="1"/>
  <c r="S806" i="1"/>
  <c r="T806" i="1" s="1"/>
  <c r="S807" i="1"/>
  <c r="T807" i="1" s="1"/>
  <c r="S808" i="1"/>
  <c r="T808" i="1" s="1"/>
  <c r="S827" i="1"/>
  <c r="T827" i="1" s="1"/>
  <c r="S828" i="1"/>
  <c r="T828" i="1" s="1"/>
  <c r="S829" i="1"/>
  <c r="T829" i="1" s="1"/>
  <c r="S830" i="1"/>
  <c r="T830" i="1" s="1"/>
  <c r="S831" i="1"/>
  <c r="T831" i="1" s="1"/>
  <c r="S832" i="1"/>
  <c r="T832" i="1" s="1"/>
  <c r="S833" i="1"/>
  <c r="T833" i="1" s="1"/>
  <c r="S834" i="1"/>
  <c r="T834" i="1" s="1"/>
  <c r="S685" i="1"/>
  <c r="T685" i="1" s="1"/>
  <c r="S736" i="1"/>
  <c r="T736" i="1" s="1"/>
  <c r="S525" i="1"/>
  <c r="T525" i="1" s="1"/>
  <c r="S526" i="1"/>
  <c r="T526" i="1" s="1"/>
  <c r="S527" i="1"/>
  <c r="T527" i="1" s="1"/>
  <c r="S431" i="1"/>
  <c r="T431" i="1" s="1"/>
  <c r="S619" i="1"/>
  <c r="T619" i="1" s="1"/>
  <c r="S620" i="1"/>
  <c r="T620" i="1" s="1"/>
  <c r="S621" i="1"/>
  <c r="T621" i="1" s="1"/>
  <c r="S622" i="1"/>
  <c r="T622" i="1" s="1"/>
  <c r="S623" i="1"/>
  <c r="T623" i="1" s="1"/>
  <c r="S624" i="1"/>
  <c r="T624" i="1" s="1"/>
  <c r="S351" i="1"/>
  <c r="T351" i="1" s="1"/>
  <c r="S352" i="1"/>
  <c r="T352" i="1" s="1"/>
  <c r="S353" i="1"/>
  <c r="T353" i="1" s="1"/>
  <c r="S354" i="1"/>
  <c r="T354" i="1" s="1"/>
  <c r="S547" i="1"/>
  <c r="T547" i="1" s="1"/>
  <c r="S159" i="1"/>
  <c r="T159" i="1" s="1"/>
  <c r="S160" i="1"/>
  <c r="T160" i="1" s="1"/>
  <c r="S161" i="1"/>
  <c r="T161" i="1" s="1"/>
  <c r="S470" i="1"/>
  <c r="T470" i="1" s="1"/>
  <c r="S471" i="1"/>
  <c r="T471" i="1" s="1"/>
  <c r="S387" i="1"/>
  <c r="T387" i="1" s="1"/>
  <c r="S181" i="1"/>
  <c r="T181" i="1" s="1"/>
  <c r="S790" i="1"/>
  <c r="T790" i="1" s="1"/>
  <c r="S809" i="1"/>
  <c r="T809" i="1" s="1"/>
  <c r="S810" i="1"/>
  <c r="T810" i="1" s="1"/>
  <c r="S811" i="1"/>
  <c r="T811" i="1" s="1"/>
  <c r="S812" i="1"/>
  <c r="T812" i="1" s="1"/>
  <c r="S813" i="1"/>
  <c r="T813" i="1" s="1"/>
  <c r="S835" i="1"/>
  <c r="T835" i="1" s="1"/>
  <c r="S836" i="1"/>
  <c r="T836" i="1" s="1"/>
  <c r="S837" i="1"/>
  <c r="T837" i="1" s="1"/>
  <c r="S838" i="1"/>
  <c r="T838" i="1" s="1"/>
  <c r="S839" i="1"/>
  <c r="T839" i="1" s="1"/>
  <c r="S840" i="1"/>
  <c r="T840" i="1" s="1"/>
  <c r="S841" i="1"/>
  <c r="T841" i="1" s="1"/>
  <c r="S842" i="1"/>
  <c r="T842" i="1" s="1"/>
  <c r="S843" i="1"/>
  <c r="T843" i="1" s="1"/>
  <c r="S844" i="1"/>
  <c r="T844" i="1" s="1"/>
  <c r="S845" i="1"/>
  <c r="T845" i="1" s="1"/>
  <c r="S846" i="1"/>
  <c r="T846" i="1" s="1"/>
  <c r="S847" i="1"/>
  <c r="T847" i="1" s="1"/>
  <c r="S848" i="1"/>
  <c r="T848" i="1" s="1"/>
  <c r="S849" i="1"/>
  <c r="T849" i="1" s="1"/>
  <c r="S850" i="1"/>
  <c r="T850" i="1" s="1"/>
  <c r="S851" i="1"/>
  <c r="T851" i="1" s="1"/>
  <c r="S852" i="1"/>
  <c r="T852" i="1" s="1"/>
  <c r="S853" i="1"/>
  <c r="T853" i="1" s="1"/>
  <c r="S854" i="1"/>
  <c r="T854" i="1" s="1"/>
  <c r="S855" i="1"/>
  <c r="T855" i="1" s="1"/>
  <c r="S856" i="1"/>
  <c r="T856" i="1" s="1"/>
  <c r="S857" i="1"/>
  <c r="T857" i="1" s="1"/>
  <c r="S858" i="1"/>
  <c r="T858" i="1" s="1"/>
  <c r="S859" i="1"/>
  <c r="T859" i="1" s="1"/>
  <c r="S704" i="1"/>
  <c r="T704" i="1" s="1"/>
  <c r="S528" i="1"/>
  <c r="T528" i="1" s="1"/>
  <c r="S529" i="1"/>
  <c r="T529" i="1" s="1"/>
  <c r="S530" i="1"/>
  <c r="T530" i="1" s="1"/>
  <c r="S531" i="1"/>
  <c r="T531" i="1" s="1"/>
  <c r="S532" i="1"/>
  <c r="T532" i="1" s="1"/>
  <c r="S533" i="1"/>
  <c r="T533" i="1" s="1"/>
  <c r="S665" i="1"/>
  <c r="T665" i="1" s="1"/>
  <c r="S432" i="1"/>
  <c r="T432" i="1" s="1"/>
  <c r="S433" i="1"/>
  <c r="T433" i="1" s="1"/>
  <c r="S434" i="1"/>
  <c r="T434" i="1" s="1"/>
  <c r="S625" i="1"/>
  <c r="T625" i="1" s="1"/>
  <c r="S626" i="1"/>
  <c r="T626" i="1" s="1"/>
  <c r="S627" i="1"/>
  <c r="T627" i="1" s="1"/>
  <c r="S628" i="1"/>
  <c r="T628" i="1" s="1"/>
  <c r="S630" i="1"/>
  <c r="T630" i="1" s="1"/>
  <c r="S631" i="1"/>
  <c r="T631" i="1" s="1"/>
  <c r="S632" i="1"/>
  <c r="T632" i="1" s="1"/>
  <c r="S633" i="1"/>
  <c r="T633" i="1" s="1"/>
  <c r="S634" i="1"/>
  <c r="T634" i="1" s="1"/>
  <c r="S635" i="1"/>
  <c r="T635" i="1" s="1"/>
  <c r="S636" i="1"/>
  <c r="T636" i="1" s="1"/>
  <c r="S637" i="1"/>
  <c r="T637" i="1" s="1"/>
  <c r="S355" i="1"/>
  <c r="T355" i="1" s="1"/>
  <c r="S356" i="1"/>
  <c r="T356" i="1" s="1"/>
  <c r="S357" i="1"/>
  <c r="T357" i="1" s="1"/>
  <c r="S358" i="1"/>
  <c r="T358" i="1" s="1"/>
  <c r="S359" i="1"/>
  <c r="T359" i="1" s="1"/>
  <c r="S561" i="1"/>
  <c r="T561" i="1" s="1"/>
  <c r="S562" i="1"/>
  <c r="T562" i="1" s="1"/>
  <c r="S162" i="1"/>
  <c r="T162" i="1" s="1"/>
  <c r="S163" i="1"/>
  <c r="T163" i="1" s="1"/>
  <c r="S164" i="1"/>
  <c r="T164" i="1" s="1"/>
  <c r="S165" i="1"/>
  <c r="T165" i="1" s="1"/>
  <c r="S166" i="1"/>
  <c r="T166" i="1" s="1"/>
  <c r="S167" i="1"/>
  <c r="T167" i="1" s="1"/>
  <c r="S388" i="1"/>
  <c r="T388" i="1" s="1"/>
  <c r="S139" i="1"/>
  <c r="T139" i="1" s="1"/>
  <c r="S90" i="1"/>
  <c r="T90" i="1" s="1"/>
  <c r="S860" i="1"/>
  <c r="T860" i="1" s="1"/>
  <c r="S861" i="1"/>
  <c r="T861" i="1" s="1"/>
  <c r="S862" i="1"/>
  <c r="T862" i="1" s="1"/>
  <c r="S863" i="1"/>
  <c r="T863" i="1" s="1"/>
  <c r="S864" i="1"/>
  <c r="T864" i="1" s="1"/>
  <c r="S865" i="1"/>
  <c r="T865" i="1" s="1"/>
  <c r="S866" i="1"/>
  <c r="T866" i="1" s="1"/>
  <c r="S867" i="1"/>
  <c r="T867" i="1" s="1"/>
  <c r="S868" i="1"/>
  <c r="T868" i="1" s="1"/>
  <c r="S869" i="1"/>
  <c r="T869" i="1" s="1"/>
  <c r="S870" i="1"/>
  <c r="T870" i="1" s="1"/>
  <c r="S7" i="1"/>
  <c r="T7" i="1" s="1"/>
  <c r="X8" i="1" l="1"/>
  <c r="X9" i="1"/>
  <c r="X10" i="1"/>
  <c r="X712" i="1"/>
  <c r="X588" i="1"/>
  <c r="X389" i="1"/>
  <c r="X367" i="1"/>
  <c r="X563" i="1"/>
  <c r="X64" i="1"/>
  <c r="X25" i="1"/>
  <c r="X483" i="1"/>
  <c r="X29" i="1"/>
  <c r="X589" i="1"/>
  <c r="X484" i="1"/>
  <c r="X260" i="1"/>
  <c r="X705" i="1"/>
  <c r="X35" i="1"/>
  <c r="X36" i="1"/>
  <c r="X37" i="1"/>
  <c r="X38" i="1"/>
  <c r="X786" i="1"/>
  <c r="X787" i="1"/>
  <c r="X755" i="1"/>
  <c r="X756" i="1"/>
  <c r="X757" i="1"/>
  <c r="X758" i="1"/>
  <c r="X759" i="1"/>
  <c r="X760" i="1"/>
  <c r="X761" i="1"/>
  <c r="X762" i="1"/>
  <c r="X763" i="1"/>
  <c r="X764" i="1"/>
  <c r="X765" i="1"/>
  <c r="X713" i="1"/>
  <c r="X666" i="1"/>
  <c r="X590" i="1"/>
  <c r="X591" i="1"/>
  <c r="X485" i="1"/>
  <c r="X486" i="1"/>
  <c r="X686" i="1"/>
  <c r="X570" i="1"/>
  <c r="X571" i="1"/>
  <c r="X168" i="1"/>
  <c r="X70" i="1"/>
  <c r="X71" i="1"/>
  <c r="X72" i="1"/>
  <c r="X73" i="1"/>
  <c r="X766" i="1"/>
  <c r="X767" i="1"/>
  <c r="X714" i="1"/>
  <c r="X667" i="1"/>
  <c r="X668" i="1"/>
  <c r="X669" i="1"/>
  <c r="X670" i="1"/>
  <c r="X671" i="1"/>
  <c r="X672" i="1"/>
  <c r="X592" i="1"/>
  <c r="X593" i="1"/>
  <c r="X594" i="1"/>
  <c r="X595" i="1"/>
  <c r="X390" i="1"/>
  <c r="X391" i="1"/>
  <c r="X392" i="1"/>
  <c r="X393" i="1"/>
  <c r="X394" i="1"/>
  <c r="X395" i="1"/>
  <c r="X396" i="1"/>
  <c r="X94" i="1"/>
  <c r="X715" i="1"/>
  <c r="X716" i="1"/>
  <c r="X717" i="1"/>
  <c r="X718" i="1"/>
  <c r="X719" i="1"/>
  <c r="X720" i="1"/>
  <c r="X673" i="1"/>
  <c r="X596" i="1"/>
  <c r="X597" i="1"/>
  <c r="X305" i="1"/>
  <c r="X306" i="1"/>
  <c r="X644" i="1"/>
  <c r="X548" i="1"/>
  <c r="X268" i="1"/>
  <c r="X269" i="1"/>
  <c r="X120" i="1"/>
  <c r="X121" i="1"/>
  <c r="X721" i="1"/>
  <c r="X598" i="1"/>
  <c r="X599" i="1"/>
  <c r="X600" i="1"/>
  <c r="X487" i="1"/>
  <c r="X488" i="1"/>
  <c r="X397" i="1"/>
  <c r="X133" i="1"/>
  <c r="X710" i="1"/>
  <c r="X609" i="1"/>
  <c r="X442" i="1"/>
  <c r="X169" i="1"/>
  <c r="X138" i="1"/>
  <c r="X722" i="1"/>
  <c r="X489" i="1"/>
  <c r="X706" i="1"/>
  <c r="X462" i="1"/>
  <c r="X210" i="1"/>
  <c r="X211" i="1"/>
  <c r="X490" i="1"/>
  <c r="X102" i="1"/>
  <c r="X103" i="1"/>
  <c r="X104" i="1"/>
  <c r="X105" i="1"/>
  <c r="X106" i="1"/>
  <c r="X107" i="1"/>
  <c r="X108" i="1"/>
  <c r="X109" i="1"/>
  <c r="X696" i="1"/>
  <c r="X183" i="1"/>
  <c r="X65" i="1"/>
  <c r="X723" i="1"/>
  <c r="X110" i="1"/>
  <c r="X443" i="1"/>
  <c r="X368" i="1"/>
  <c r="X236" i="1"/>
  <c r="X237" i="1"/>
  <c r="X66" i="1"/>
  <c r="X238" i="1"/>
  <c r="X184" i="1"/>
  <c r="X112" i="1"/>
  <c r="X15" i="1"/>
  <c r="X737" i="1"/>
  <c r="X398" i="1"/>
  <c r="X261" i="1"/>
  <c r="X369" i="1"/>
  <c r="X370" i="1"/>
  <c r="X371" i="1"/>
  <c r="X372" i="1"/>
  <c r="X239" i="1"/>
  <c r="X170" i="1"/>
  <c r="X113" i="1"/>
  <c r="X91" i="1"/>
  <c r="X67" i="1"/>
  <c r="X68" i="1"/>
  <c r="X69" i="1"/>
  <c r="X74" i="1"/>
  <c r="X16" i="1"/>
  <c r="X186" i="1"/>
  <c r="X187" i="1"/>
  <c r="X188" i="1"/>
  <c r="X768" i="1"/>
  <c r="X769" i="1"/>
  <c r="X770" i="1"/>
  <c r="X738" i="1"/>
  <c r="X601" i="1"/>
  <c r="X492" i="1"/>
  <c r="X493" i="1"/>
  <c r="X307" i="1"/>
  <c r="X308" i="1"/>
  <c r="X309" i="1"/>
  <c r="X310" i="1"/>
  <c r="X262" i="1"/>
  <c r="X573" i="1"/>
  <c r="X444" i="1"/>
  <c r="X114" i="1"/>
  <c r="X204" i="1"/>
  <c r="X724" i="1"/>
  <c r="X311" i="1"/>
  <c r="X312" i="1"/>
  <c r="X263" i="1"/>
  <c r="X212" i="1"/>
  <c r="X213" i="1"/>
  <c r="X214" i="1"/>
  <c r="X215" i="1"/>
  <c r="X216" i="1"/>
  <c r="X217" i="1"/>
  <c r="X218" i="1"/>
  <c r="X638" i="1"/>
  <c r="X92" i="1"/>
  <c r="X639" i="1"/>
  <c r="X610" i="1"/>
  <c r="X574" i="1"/>
  <c r="X575" i="1"/>
  <c r="X565" i="1"/>
  <c r="X472" i="1"/>
  <c r="X463" i="1"/>
  <c r="X445" i="1"/>
  <c r="X373" i="1"/>
  <c r="X240" i="1"/>
  <c r="X185" i="1"/>
  <c r="X189" i="1"/>
  <c r="X190" i="1"/>
  <c r="X171" i="1"/>
  <c r="X115" i="1"/>
  <c r="X116" i="1"/>
  <c r="X93" i="1"/>
  <c r="X75" i="1"/>
  <c r="X76" i="1"/>
  <c r="X77" i="1"/>
  <c r="X78" i="1"/>
  <c r="X79" i="1"/>
  <c r="X30" i="1"/>
  <c r="X17" i="1"/>
  <c r="X249" i="1"/>
  <c r="X725" i="1"/>
  <c r="X674" i="1"/>
  <c r="X602" i="1"/>
  <c r="X399" i="1"/>
  <c r="X264" i="1"/>
  <c r="X266" i="1"/>
  <c r="X219" i="1"/>
  <c r="X640" i="1"/>
  <c r="X549" i="1"/>
  <c r="X265" i="1"/>
  <c r="X313" i="1"/>
  <c r="X314" i="1"/>
  <c r="X220" i="1"/>
  <c r="X645" i="1"/>
  <c r="X374" i="1"/>
  <c r="X182" i="1"/>
  <c r="X172" i="1"/>
  <c r="X173" i="1"/>
  <c r="X274" i="1"/>
  <c r="X275" i="1"/>
  <c r="X276" i="1"/>
  <c r="X726" i="1"/>
  <c r="X727" i="1"/>
  <c r="X675" i="1"/>
  <c r="X676" i="1"/>
  <c r="X677" i="1"/>
  <c r="X678" i="1"/>
  <c r="X679" i="1"/>
  <c r="X603" i="1"/>
  <c r="X604" i="1"/>
  <c r="X494" i="1"/>
  <c r="X495" i="1"/>
  <c r="X695" i="1"/>
  <c r="X576" i="1"/>
  <c r="X292" i="1"/>
  <c r="X728" i="1"/>
  <c r="X605" i="1"/>
  <c r="X606" i="1"/>
  <c r="X496" i="1"/>
  <c r="X497" i="1"/>
  <c r="X498" i="1"/>
  <c r="X401" i="1"/>
  <c r="X402" i="1"/>
  <c r="X403" i="1"/>
  <c r="X404" i="1"/>
  <c r="X405" i="1"/>
  <c r="X406" i="1"/>
  <c r="X407" i="1"/>
  <c r="X408" i="1"/>
  <c r="X409" i="1"/>
  <c r="X410" i="1"/>
  <c r="X411" i="1"/>
  <c r="X412" i="1"/>
  <c r="X413" i="1"/>
  <c r="X414" i="1"/>
  <c r="X415" i="1"/>
  <c r="X315" i="1"/>
  <c r="X316" i="1"/>
  <c r="X267" i="1"/>
  <c r="X221" i="1"/>
  <c r="X222" i="1"/>
  <c r="X320" i="1"/>
  <c r="X788" i="1"/>
  <c r="X771" i="1"/>
  <c r="X772" i="1"/>
  <c r="X773" i="1"/>
  <c r="X774" i="1"/>
  <c r="X775" i="1"/>
  <c r="X729" i="1"/>
  <c r="X776" i="1"/>
  <c r="X680" i="1"/>
  <c r="X681" i="1"/>
  <c r="X687" i="1"/>
  <c r="X333" i="1"/>
  <c r="X777" i="1"/>
  <c r="X682" i="1"/>
  <c r="X607" i="1"/>
  <c r="X499" i="1"/>
  <c r="X500" i="1"/>
  <c r="X501" i="1"/>
  <c r="X502" i="1"/>
  <c r="X503" i="1"/>
  <c r="X416" i="1"/>
  <c r="X317" i="1"/>
  <c r="X270" i="1"/>
  <c r="X475" i="1"/>
  <c r="X271" i="1"/>
  <c r="X80" i="1"/>
  <c r="X55" i="1"/>
  <c r="X350" i="1"/>
  <c r="X739" i="1"/>
  <c r="X740" i="1"/>
  <c r="X707" i="1"/>
  <c r="X688" i="1"/>
  <c r="X476" i="1"/>
  <c r="X272" i="1"/>
  <c r="X191" i="1"/>
  <c r="X192" i="1"/>
  <c r="X193" i="1"/>
  <c r="X117" i="1"/>
  <c r="X31" i="1"/>
  <c r="X364" i="1"/>
  <c r="X741" i="1"/>
  <c r="X318" i="1"/>
  <c r="X223" i="1"/>
  <c r="X224" i="1"/>
  <c r="X225" i="1"/>
  <c r="X32" i="1"/>
  <c r="X33" i="1"/>
  <c r="X34" i="1"/>
  <c r="X18" i="1"/>
  <c r="X689" i="1"/>
  <c r="X690" i="1"/>
  <c r="X375" i="1"/>
  <c r="X194" i="1"/>
  <c r="X81" i="1"/>
  <c r="X383" i="1"/>
  <c r="X384" i="1"/>
  <c r="X385" i="1"/>
  <c r="X742" i="1"/>
  <c r="X743" i="1"/>
  <c r="X319" i="1"/>
  <c r="X321" i="1"/>
  <c r="X708" i="1"/>
  <c r="X477" i="1"/>
  <c r="X464" i="1"/>
  <c r="X789" i="1"/>
  <c r="X744" i="1"/>
  <c r="X577" i="1"/>
  <c r="X578" i="1"/>
  <c r="X579" i="1"/>
  <c r="X400" i="1"/>
  <c r="X730" i="1"/>
  <c r="X731" i="1"/>
  <c r="X732" i="1"/>
  <c r="X322" i="1"/>
  <c r="X323" i="1"/>
  <c r="X465" i="1"/>
  <c r="X376" i="1"/>
  <c r="X19" i="1"/>
  <c r="X478" i="1"/>
  <c r="X479" i="1"/>
  <c r="X446" i="1"/>
  <c r="X447" i="1"/>
  <c r="X448" i="1"/>
  <c r="X449" i="1"/>
  <c r="X377" i="1"/>
  <c r="X378" i="1"/>
  <c r="X360" i="1"/>
  <c r="X273" i="1"/>
  <c r="X277" i="1"/>
  <c r="X241" i="1"/>
  <c r="X242" i="1"/>
  <c r="X243" i="1"/>
  <c r="X244" i="1"/>
  <c r="X245" i="1"/>
  <c r="X246" i="1"/>
  <c r="X247" i="1"/>
  <c r="X248" i="1"/>
  <c r="X195" i="1"/>
  <c r="X196" i="1"/>
  <c r="X197" i="1"/>
  <c r="X198" i="1"/>
  <c r="X199" i="1"/>
  <c r="X200" i="1"/>
  <c r="X201" i="1"/>
  <c r="X202" i="1"/>
  <c r="X203" i="1"/>
  <c r="X205" i="1"/>
  <c r="X206" i="1"/>
  <c r="X95" i="1"/>
  <c r="X82" i="1"/>
  <c r="X83" i="1"/>
  <c r="X84" i="1"/>
  <c r="X56" i="1"/>
  <c r="X57" i="1"/>
  <c r="X58" i="1"/>
  <c r="X59" i="1"/>
  <c r="X60" i="1"/>
  <c r="X61" i="1"/>
  <c r="X62" i="1"/>
  <c r="X63" i="1"/>
  <c r="X39" i="1"/>
  <c r="X40" i="1"/>
  <c r="X41" i="1"/>
  <c r="X42" i="1"/>
  <c r="X43" i="1"/>
  <c r="X44" i="1"/>
  <c r="X45" i="1"/>
  <c r="X46" i="1"/>
  <c r="X47" i="1"/>
  <c r="X20" i="1"/>
  <c r="X21" i="1"/>
  <c r="X22" i="1"/>
  <c r="X23" i="1"/>
  <c r="X24" i="1"/>
  <c r="X26" i="1"/>
  <c r="X27" i="1"/>
  <c r="X28" i="1"/>
  <c r="X324" i="1"/>
  <c r="X466" i="1"/>
  <c r="X379" i="1"/>
  <c r="X473" i="1"/>
  <c r="X474" i="1"/>
  <c r="X608" i="1"/>
  <c r="X504" i="1"/>
  <c r="X325" i="1"/>
  <c r="X326" i="1"/>
  <c r="X327" i="1"/>
  <c r="X174" i="1"/>
  <c r="X691" i="1"/>
  <c r="X646" i="1"/>
  <c r="X450" i="1"/>
  <c r="X451" i="1"/>
  <c r="X361" i="1"/>
  <c r="X251" i="1"/>
  <c r="X491" i="1"/>
  <c r="X505" i="1"/>
  <c r="X328" i="1"/>
  <c r="X329" i="1"/>
  <c r="X330" i="1"/>
  <c r="X331" i="1"/>
  <c r="X641" i="1"/>
  <c r="X85" i="1"/>
  <c r="X709" i="1"/>
  <c r="X692" i="1"/>
  <c r="X566" i="1"/>
  <c r="X567" i="1"/>
  <c r="X568" i="1"/>
  <c r="X467" i="1"/>
  <c r="X252" i="1"/>
  <c r="X96" i="1"/>
  <c r="X97" i="1"/>
  <c r="X778" i="1"/>
  <c r="X506" i="1"/>
  <c r="X507" i="1"/>
  <c r="X508" i="1"/>
  <c r="X509" i="1"/>
  <c r="X510" i="1"/>
  <c r="X511" i="1"/>
  <c r="X512" i="1"/>
  <c r="X513" i="1"/>
  <c r="X514" i="1"/>
  <c r="X515" i="1"/>
  <c r="X516" i="1"/>
  <c r="X417" i="1"/>
  <c r="X550" i="1"/>
  <c r="X642" i="1"/>
  <c r="X572" i="1"/>
  <c r="X551" i="1"/>
  <c r="X552" i="1"/>
  <c r="X553" i="1"/>
  <c r="X554" i="1"/>
  <c r="X555" i="1"/>
  <c r="X556" i="1"/>
  <c r="X480" i="1"/>
  <c r="X362" i="1"/>
  <c r="X363" i="1"/>
  <c r="X365" i="1"/>
  <c r="X366" i="1"/>
  <c r="X207" i="1"/>
  <c r="X118" i="1"/>
  <c r="X119" i="1"/>
  <c r="X122" i="1"/>
  <c r="X123" i="1"/>
  <c r="X124" i="1"/>
  <c r="X125" i="1"/>
  <c r="X126" i="1"/>
  <c r="X127" i="1"/>
  <c r="X128" i="1"/>
  <c r="X129" i="1"/>
  <c r="X86" i="1"/>
  <c r="X87" i="1"/>
  <c r="X88" i="1"/>
  <c r="X48" i="1"/>
  <c r="X564" i="1"/>
  <c r="X745" i="1"/>
  <c r="X517" i="1"/>
  <c r="X332" i="1"/>
  <c r="X226" i="1"/>
  <c r="X227" i="1"/>
  <c r="X228" i="1"/>
  <c r="X582" i="1"/>
  <c r="X130" i="1"/>
  <c r="X694" i="1"/>
  <c r="X583" i="1"/>
  <c r="X481" i="1"/>
  <c r="X468" i="1"/>
  <c r="X175" i="1"/>
  <c r="X98" i="1"/>
  <c r="X89" i="1"/>
  <c r="X580" i="1"/>
  <c r="X581" i="1"/>
  <c r="X418" i="1"/>
  <c r="X419" i="1"/>
  <c r="X420" i="1"/>
  <c r="X421" i="1"/>
  <c r="X422" i="1"/>
  <c r="X423" i="1"/>
  <c r="X424" i="1"/>
  <c r="X334" i="1"/>
  <c r="X335" i="1"/>
  <c r="X336" i="1"/>
  <c r="X337" i="1"/>
  <c r="X338" i="1"/>
  <c r="X111" i="1"/>
  <c r="X569" i="1"/>
  <c r="X176" i="1"/>
  <c r="X452" i="1"/>
  <c r="X380" i="1"/>
  <c r="X208" i="1"/>
  <c r="X177" i="1"/>
  <c r="X131" i="1"/>
  <c r="X132" i="1"/>
  <c r="X629" i="1"/>
  <c r="X746" i="1"/>
  <c r="X518" i="1"/>
  <c r="X339" i="1"/>
  <c r="X229" i="1"/>
  <c r="X584" i="1"/>
  <c r="X585" i="1"/>
  <c r="X453" i="1"/>
  <c r="X454" i="1"/>
  <c r="X455" i="1"/>
  <c r="X456" i="1"/>
  <c r="X134" i="1"/>
  <c r="X747" i="1"/>
  <c r="X425" i="1"/>
  <c r="X643" i="1"/>
  <c r="X340" i="1"/>
  <c r="X651" i="1"/>
  <c r="X652" i="1"/>
  <c r="X653" i="1"/>
  <c r="X748" i="1"/>
  <c r="X750" i="1"/>
  <c r="X426" i="1"/>
  <c r="X341" i="1"/>
  <c r="X342" i="1"/>
  <c r="X343" i="1"/>
  <c r="X344" i="1"/>
  <c r="X345" i="1"/>
  <c r="X346" i="1"/>
  <c r="X482" i="1"/>
  <c r="X381" i="1"/>
  <c r="X135" i="1"/>
  <c r="X586" i="1"/>
  <c r="X587" i="1"/>
  <c r="X382" i="1"/>
  <c r="X278" i="1"/>
  <c r="X209" i="1"/>
  <c r="X178" i="1"/>
  <c r="X179" i="1"/>
  <c r="X136" i="1"/>
  <c r="X137" i="1"/>
  <c r="X693" i="1"/>
  <c r="X791" i="1"/>
  <c r="X792" i="1"/>
  <c r="X793" i="1"/>
  <c r="X794" i="1"/>
  <c r="X795" i="1"/>
  <c r="X796" i="1"/>
  <c r="X797" i="1"/>
  <c r="X798" i="1"/>
  <c r="X799" i="1"/>
  <c r="X800" i="1"/>
  <c r="X683" i="1"/>
  <c r="X684" i="1"/>
  <c r="X519" i="1"/>
  <c r="X520" i="1"/>
  <c r="X521" i="1"/>
  <c r="X522" i="1"/>
  <c r="X523" i="1"/>
  <c r="X524" i="1"/>
  <c r="X427" i="1"/>
  <c r="X428" i="1"/>
  <c r="X429" i="1"/>
  <c r="X430" i="1"/>
  <c r="X347" i="1"/>
  <c r="X348" i="1"/>
  <c r="X349" i="1"/>
  <c r="X469" i="1"/>
  <c r="X386" i="1"/>
  <c r="X279" i="1"/>
  <c r="X180" i="1"/>
  <c r="X749" i="1"/>
  <c r="X801" i="1"/>
  <c r="X802" i="1"/>
  <c r="X803" i="1"/>
  <c r="X804" i="1"/>
  <c r="X805" i="1"/>
  <c r="X806" i="1"/>
  <c r="X807" i="1"/>
  <c r="X808" i="1"/>
  <c r="X685" i="1"/>
  <c r="X525" i="1"/>
  <c r="X526" i="1"/>
  <c r="X527" i="1"/>
  <c r="X431" i="1"/>
  <c r="X351" i="1"/>
  <c r="X352" i="1"/>
  <c r="X353" i="1"/>
  <c r="X354" i="1"/>
  <c r="X470" i="1"/>
  <c r="X471" i="1"/>
  <c r="X387" i="1"/>
  <c r="X181" i="1"/>
  <c r="X790" i="1"/>
  <c r="X809" i="1"/>
  <c r="X810" i="1"/>
  <c r="X811" i="1"/>
  <c r="X812" i="1"/>
  <c r="X813" i="1"/>
  <c r="X528" i="1"/>
  <c r="X529" i="1"/>
  <c r="X530" i="1"/>
  <c r="X531" i="1"/>
  <c r="X532" i="1"/>
  <c r="X533" i="1"/>
  <c r="X432" i="1"/>
  <c r="X433" i="1"/>
  <c r="X434" i="1"/>
  <c r="X355" i="1"/>
  <c r="X356" i="1"/>
  <c r="X357" i="1"/>
  <c r="X358" i="1"/>
  <c r="X359" i="1"/>
  <c r="X388" i="1"/>
  <c r="X139" i="1"/>
  <c r="X90" i="1"/>
  <c r="X860" i="1"/>
  <c r="X861" i="1"/>
  <c r="X862" i="1"/>
  <c r="X863" i="1"/>
  <c r="X864" i="1"/>
  <c r="X865" i="1"/>
  <c r="X866" i="1"/>
  <c r="X867" i="1"/>
  <c r="X868" i="1"/>
  <c r="X869" i="1"/>
  <c r="X870" i="1"/>
  <c r="X7" i="1"/>
  <c r="V712" i="1" l="1"/>
  <c r="V588" i="1"/>
  <c r="V563" i="1"/>
  <c r="V64" i="1"/>
  <c r="V483" i="1"/>
  <c r="V29" i="1"/>
  <c r="V589" i="1"/>
  <c r="V484" i="1"/>
  <c r="V260" i="1"/>
  <c r="V705" i="1"/>
  <c r="V36" i="1"/>
  <c r="V37" i="1"/>
  <c r="V38" i="1"/>
  <c r="V786" i="1"/>
  <c r="V756" i="1"/>
  <c r="V760" i="1"/>
  <c r="V761" i="1"/>
  <c r="V762" i="1"/>
  <c r="V763" i="1"/>
  <c r="V666" i="1"/>
  <c r="V591" i="1"/>
  <c r="V571" i="1"/>
  <c r="V168" i="1"/>
  <c r="V767" i="1"/>
  <c r="V669" i="1"/>
  <c r="V595" i="1"/>
  <c r="V390" i="1"/>
  <c r="V396" i="1"/>
  <c r="V715" i="1"/>
  <c r="V716" i="1"/>
  <c r="V717" i="1"/>
  <c r="V719" i="1"/>
  <c r="V720" i="1"/>
  <c r="V306" i="1"/>
  <c r="V644" i="1"/>
  <c r="V548" i="1"/>
  <c r="V268" i="1"/>
  <c r="V600" i="1"/>
  <c r="V133" i="1"/>
  <c r="V710" i="1"/>
  <c r="V609" i="1"/>
  <c r="V442" i="1"/>
  <c r="V169" i="1"/>
  <c r="V722" i="1"/>
  <c r="V489" i="1"/>
  <c r="V462" i="1"/>
  <c r="V210" i="1"/>
  <c r="V211" i="1"/>
  <c r="V103" i="1"/>
  <c r="V104" i="1"/>
  <c r="V105" i="1"/>
  <c r="V107" i="1"/>
  <c r="V108" i="1"/>
  <c r="V109" i="1"/>
  <c r="V183" i="1"/>
  <c r="V65" i="1"/>
  <c r="V110" i="1"/>
  <c r="V443" i="1"/>
  <c r="V368" i="1"/>
  <c r="V236" i="1"/>
  <c r="V237" i="1"/>
  <c r="V66" i="1"/>
  <c r="V238" i="1"/>
  <c r="V184" i="1"/>
  <c r="V112" i="1"/>
  <c r="V15" i="1"/>
  <c r="V398" i="1"/>
  <c r="V261" i="1"/>
  <c r="V369" i="1"/>
  <c r="V370" i="1"/>
  <c r="V371" i="1"/>
  <c r="V372" i="1"/>
  <c r="V239" i="1"/>
  <c r="V67" i="1"/>
  <c r="V74" i="1"/>
  <c r="V187" i="1"/>
  <c r="V768" i="1"/>
  <c r="V769" i="1"/>
  <c r="V738" i="1"/>
  <c r="V493" i="1"/>
  <c r="V310" i="1"/>
  <c r="V573" i="1"/>
  <c r="V444" i="1"/>
  <c r="V114" i="1"/>
  <c r="V724" i="1"/>
  <c r="V311" i="1"/>
  <c r="V312" i="1"/>
  <c r="V263" i="1"/>
  <c r="V214" i="1"/>
  <c r="V215" i="1"/>
  <c r="V216" i="1"/>
  <c r="V217" i="1"/>
  <c r="V218" i="1"/>
  <c r="V639" i="1"/>
  <c r="V610" i="1"/>
  <c r="V574" i="1"/>
  <c r="V575" i="1"/>
  <c r="V565" i="1"/>
  <c r="V472" i="1"/>
  <c r="V463" i="1"/>
  <c r="V445" i="1"/>
  <c r="V373" i="1"/>
  <c r="V240" i="1"/>
  <c r="V185" i="1"/>
  <c r="V189" i="1"/>
  <c r="V171" i="1"/>
  <c r="V115" i="1"/>
  <c r="V116" i="1"/>
  <c r="V93" i="1"/>
  <c r="V75" i="1"/>
  <c r="V76" i="1"/>
  <c r="V78" i="1"/>
  <c r="V79" i="1"/>
  <c r="V17" i="1"/>
  <c r="V674" i="1"/>
  <c r="V399" i="1"/>
  <c r="V549" i="1"/>
  <c r="V314" i="1"/>
  <c r="V220" i="1"/>
  <c r="V374" i="1"/>
  <c r="V173" i="1"/>
  <c r="V275" i="1"/>
  <c r="V276" i="1"/>
  <c r="V727" i="1"/>
  <c r="V675" i="1"/>
  <c r="V676" i="1"/>
  <c r="V677" i="1"/>
  <c r="V678" i="1"/>
  <c r="V604" i="1"/>
  <c r="V728" i="1"/>
  <c r="V605" i="1"/>
  <c r="V606" i="1"/>
  <c r="V496" i="1"/>
  <c r="V497" i="1"/>
  <c r="V498" i="1"/>
  <c r="V404" i="1"/>
  <c r="V405" i="1"/>
  <c r="V406" i="1"/>
  <c r="V407" i="1"/>
  <c r="V409" i="1"/>
  <c r="V410" i="1"/>
  <c r="V411" i="1"/>
  <c r="V413" i="1"/>
  <c r="V414" i="1"/>
  <c r="V415" i="1"/>
  <c r="V316" i="1"/>
  <c r="V267" i="1"/>
  <c r="V788" i="1"/>
  <c r="V772" i="1"/>
  <c r="V776" i="1"/>
  <c r="V680" i="1"/>
  <c r="V687" i="1"/>
  <c r="V333" i="1"/>
  <c r="V777" i="1"/>
  <c r="V607" i="1"/>
  <c r="V500" i="1"/>
  <c r="V501" i="1"/>
  <c r="V502" i="1"/>
  <c r="V503" i="1"/>
  <c r="V416" i="1"/>
  <c r="V317" i="1"/>
  <c r="V475" i="1"/>
  <c r="V271" i="1"/>
  <c r="V80" i="1"/>
  <c r="V55" i="1"/>
  <c r="V739" i="1"/>
  <c r="V740" i="1"/>
  <c r="V707" i="1"/>
  <c r="V688" i="1"/>
  <c r="V476" i="1"/>
  <c r="V272" i="1"/>
  <c r="V191" i="1"/>
  <c r="V192" i="1"/>
  <c r="V193" i="1"/>
  <c r="V117" i="1"/>
  <c r="V31" i="1"/>
  <c r="V318" i="1"/>
  <c r="V689" i="1"/>
  <c r="V690" i="1"/>
  <c r="V375" i="1"/>
  <c r="V194" i="1"/>
  <c r="V81" i="1"/>
  <c r="V743" i="1"/>
  <c r="V319" i="1"/>
  <c r="V321" i="1"/>
  <c r="V708" i="1"/>
  <c r="V464" i="1"/>
  <c r="V789" i="1"/>
  <c r="V744" i="1"/>
  <c r="V577" i="1"/>
  <c r="V578" i="1"/>
  <c r="V579" i="1"/>
  <c r="V730" i="1"/>
  <c r="V731" i="1"/>
  <c r="V322" i="1"/>
  <c r="V323" i="1"/>
  <c r="V376" i="1"/>
  <c r="V479" i="1"/>
  <c r="V447" i="1"/>
  <c r="V449" i="1"/>
  <c r="V377" i="1"/>
  <c r="V378" i="1"/>
  <c r="V273" i="1"/>
  <c r="V277" i="1"/>
  <c r="V241" i="1"/>
  <c r="V242" i="1"/>
  <c r="V243" i="1"/>
  <c r="V244" i="1"/>
  <c r="V245" i="1"/>
  <c r="V246" i="1"/>
  <c r="V247" i="1"/>
  <c r="V248" i="1"/>
  <c r="V195" i="1"/>
  <c r="V196" i="1"/>
  <c r="V197" i="1"/>
  <c r="V198" i="1"/>
  <c r="V199" i="1"/>
  <c r="V200" i="1"/>
  <c r="V201" i="1"/>
  <c r="V202" i="1"/>
  <c r="V203" i="1"/>
  <c r="V205" i="1"/>
  <c r="V206" i="1"/>
  <c r="V95" i="1"/>
  <c r="V82" i="1"/>
  <c r="V83" i="1"/>
  <c r="V84" i="1"/>
  <c r="V56" i="1"/>
  <c r="V57" i="1"/>
  <c r="V58" i="1"/>
  <c r="V59" i="1"/>
  <c r="V60" i="1"/>
  <c r="V61" i="1"/>
  <c r="V62" i="1"/>
  <c r="V63" i="1"/>
  <c r="V39" i="1"/>
  <c r="V40" i="1"/>
  <c r="V41" i="1"/>
  <c r="V42" i="1"/>
  <c r="V43" i="1"/>
  <c r="V44" i="1"/>
  <c r="V45" i="1"/>
  <c r="V20" i="1"/>
  <c r="V21" i="1"/>
  <c r="V22" i="1"/>
  <c r="V23" i="1"/>
  <c r="V24" i="1"/>
  <c r="V26" i="1"/>
  <c r="V324" i="1"/>
  <c r="V466" i="1"/>
  <c r="V379" i="1"/>
  <c r="V474" i="1"/>
  <c r="V325" i="1"/>
  <c r="V326" i="1"/>
  <c r="V691" i="1"/>
  <c r="V646" i="1"/>
  <c r="V451" i="1"/>
  <c r="V361" i="1"/>
  <c r="V505" i="1"/>
  <c r="V328" i="1"/>
  <c r="V329" i="1"/>
  <c r="V330" i="1"/>
  <c r="V331" i="1"/>
  <c r="V641" i="1"/>
  <c r="V709" i="1"/>
  <c r="V692" i="1"/>
  <c r="V567" i="1"/>
  <c r="V568" i="1"/>
  <c r="V467" i="1"/>
  <c r="V252" i="1"/>
  <c r="V96" i="1"/>
  <c r="V97" i="1"/>
  <c r="V778" i="1"/>
  <c r="V508" i="1"/>
  <c r="V509" i="1"/>
  <c r="V510" i="1"/>
  <c r="V511" i="1"/>
  <c r="V512" i="1"/>
  <c r="V513" i="1"/>
  <c r="V514" i="1"/>
  <c r="V515" i="1"/>
  <c r="V516" i="1"/>
  <c r="V417" i="1"/>
  <c r="V550" i="1"/>
  <c r="V572" i="1"/>
  <c r="V551" i="1"/>
  <c r="V552" i="1"/>
  <c r="V553" i="1"/>
  <c r="V554" i="1"/>
  <c r="V555" i="1"/>
  <c r="V480" i="1"/>
  <c r="V362" i="1"/>
  <c r="V363" i="1"/>
  <c r="V365" i="1"/>
  <c r="V366" i="1"/>
  <c r="V207" i="1"/>
  <c r="V118" i="1"/>
  <c r="V119" i="1"/>
  <c r="V122" i="1"/>
  <c r="V123" i="1"/>
  <c r="V124" i="1"/>
  <c r="V125" i="1"/>
  <c r="V126" i="1"/>
  <c r="V128" i="1"/>
  <c r="V86" i="1"/>
  <c r="V88" i="1"/>
  <c r="V564" i="1"/>
  <c r="V745" i="1"/>
  <c r="V332" i="1"/>
  <c r="V226" i="1"/>
  <c r="V228" i="1"/>
  <c r="V582" i="1"/>
  <c r="V130" i="1"/>
  <c r="V694" i="1"/>
  <c r="V583" i="1"/>
  <c r="V481" i="1"/>
  <c r="V468" i="1"/>
  <c r="V175" i="1"/>
  <c r="V98" i="1"/>
  <c r="V89" i="1"/>
  <c r="V580" i="1"/>
  <c r="V581" i="1"/>
  <c r="V418" i="1"/>
  <c r="V420" i="1"/>
  <c r="V421" i="1"/>
  <c r="V422" i="1"/>
  <c r="V423" i="1"/>
  <c r="V424" i="1"/>
  <c r="V335" i="1"/>
  <c r="V336" i="1"/>
  <c r="V337" i="1"/>
  <c r="V338" i="1"/>
  <c r="V452" i="1"/>
  <c r="V208" i="1"/>
  <c r="V131" i="1"/>
  <c r="V132" i="1"/>
  <c r="V746" i="1"/>
  <c r="V339" i="1"/>
  <c r="V229" i="1"/>
  <c r="V453" i="1"/>
  <c r="V454" i="1"/>
  <c r="V455" i="1"/>
  <c r="V456" i="1"/>
  <c r="V134" i="1"/>
  <c r="V425" i="1"/>
  <c r="V643" i="1"/>
  <c r="V340" i="1"/>
  <c r="V750" i="1"/>
  <c r="V426" i="1"/>
  <c r="V343" i="1"/>
  <c r="V344" i="1"/>
  <c r="V345" i="1"/>
  <c r="V381" i="1"/>
  <c r="V586" i="1"/>
  <c r="V587" i="1"/>
  <c r="V382" i="1"/>
  <c r="V278" i="1"/>
  <c r="V209" i="1"/>
  <c r="V178" i="1"/>
  <c r="V179" i="1"/>
  <c r="V791" i="1"/>
  <c r="V792" i="1"/>
  <c r="V793" i="1"/>
  <c r="V794" i="1"/>
  <c r="V795" i="1"/>
  <c r="V796" i="1"/>
  <c r="V797" i="1"/>
  <c r="V798" i="1"/>
  <c r="V799" i="1"/>
  <c r="V683" i="1"/>
  <c r="V684" i="1"/>
  <c r="V519" i="1"/>
  <c r="V520" i="1"/>
  <c r="V521" i="1"/>
  <c r="V522" i="1"/>
  <c r="V523" i="1"/>
  <c r="V427" i="1"/>
  <c r="V428" i="1"/>
  <c r="V349" i="1"/>
  <c r="V469" i="1"/>
  <c r="V386" i="1"/>
  <c r="V279" i="1"/>
  <c r="V802" i="1"/>
  <c r="V803" i="1"/>
  <c r="V804" i="1"/>
  <c r="V805" i="1"/>
  <c r="V806" i="1"/>
  <c r="V685" i="1"/>
  <c r="V525" i="1"/>
  <c r="V526" i="1"/>
  <c r="V527" i="1"/>
  <c r="V351" i="1"/>
  <c r="V470" i="1"/>
  <c r="V471" i="1"/>
  <c r="V387" i="1"/>
  <c r="V809" i="1"/>
  <c r="V810" i="1"/>
  <c r="V528" i="1"/>
  <c r="V529" i="1"/>
  <c r="V530" i="1"/>
  <c r="V531" i="1"/>
  <c r="V532" i="1"/>
  <c r="V533" i="1"/>
  <c r="V355" i="1"/>
  <c r="V357" i="1"/>
  <c r="V358" i="1"/>
  <c r="V860" i="1"/>
  <c r="V861" i="1"/>
  <c r="V862" i="1"/>
  <c r="V863" i="1"/>
  <c r="V865" i="1"/>
  <c r="V870" i="1"/>
  <c r="W862" i="1" l="1"/>
  <c r="W355" i="1"/>
  <c r="W530" i="1"/>
  <c r="W470" i="1"/>
  <c r="W865" i="1"/>
  <c r="W863" i="1"/>
  <c r="W861" i="1"/>
  <c r="W358" i="1"/>
  <c r="W533" i="1"/>
  <c r="W531" i="1"/>
  <c r="W529" i="1"/>
  <c r="W809" i="1"/>
  <c r="W471" i="1"/>
  <c r="W526" i="1"/>
  <c r="W806" i="1"/>
  <c r="W804" i="1"/>
  <c r="W802" i="1"/>
  <c r="W279" i="1"/>
  <c r="W469" i="1"/>
  <c r="W349" i="1"/>
  <c r="W428" i="1"/>
  <c r="W522" i="1"/>
  <c r="W520" i="1"/>
  <c r="W684" i="1"/>
  <c r="W798" i="1"/>
  <c r="W796" i="1"/>
  <c r="W794" i="1"/>
  <c r="W792" i="1"/>
  <c r="W178" i="1"/>
  <c r="W278" i="1"/>
  <c r="W587" i="1"/>
  <c r="W344" i="1"/>
  <c r="W340" i="1"/>
  <c r="W643" i="1"/>
  <c r="W456" i="1"/>
  <c r="W454" i="1"/>
  <c r="W132" i="1"/>
  <c r="W337" i="1"/>
  <c r="W335" i="1"/>
  <c r="W424" i="1"/>
  <c r="W422" i="1"/>
  <c r="W420" i="1"/>
  <c r="W418" i="1"/>
  <c r="W581" i="1"/>
  <c r="W89" i="1"/>
  <c r="W175" i="1"/>
  <c r="W481" i="1"/>
  <c r="W694" i="1"/>
  <c r="W582" i="1"/>
  <c r="W332" i="1"/>
  <c r="W745" i="1"/>
  <c r="W88" i="1"/>
  <c r="W86" i="1"/>
  <c r="W128" i="1"/>
  <c r="W126" i="1"/>
  <c r="W124" i="1"/>
  <c r="W122" i="1"/>
  <c r="W118" i="1"/>
  <c r="W366" i="1"/>
  <c r="W363" i="1"/>
  <c r="W480" i="1"/>
  <c r="W555" i="1"/>
  <c r="W553" i="1"/>
  <c r="W551" i="1"/>
  <c r="W417" i="1"/>
  <c r="W515" i="1"/>
  <c r="W513" i="1"/>
  <c r="W511" i="1"/>
  <c r="W509" i="1"/>
  <c r="W778" i="1"/>
  <c r="W96" i="1"/>
  <c r="W467" i="1"/>
  <c r="W567" i="1"/>
  <c r="W692" i="1"/>
  <c r="W331" i="1"/>
  <c r="W329" i="1"/>
  <c r="W361" i="1"/>
  <c r="W691" i="1"/>
  <c r="W325" i="1"/>
  <c r="W466" i="1"/>
  <c r="W26" i="1"/>
  <c r="W23" i="1"/>
  <c r="W21" i="1"/>
  <c r="W45" i="1"/>
  <c r="W43" i="1"/>
  <c r="W41" i="1"/>
  <c r="W39" i="1"/>
  <c r="W62" i="1"/>
  <c r="W60" i="1"/>
  <c r="W58" i="1"/>
  <c r="W56" i="1"/>
  <c r="W83" i="1"/>
  <c r="W95" i="1"/>
  <c r="W205" i="1"/>
  <c r="W202" i="1"/>
  <c r="W200" i="1"/>
  <c r="W198" i="1"/>
  <c r="W196" i="1"/>
  <c r="W248" i="1"/>
  <c r="W246" i="1"/>
  <c r="W244" i="1"/>
  <c r="W242" i="1"/>
  <c r="W277" i="1"/>
  <c r="W377" i="1"/>
  <c r="W376" i="1"/>
  <c r="W323" i="1"/>
  <c r="W730" i="1"/>
  <c r="W579" i="1"/>
  <c r="W577" i="1"/>
  <c r="W789" i="1"/>
  <c r="W321" i="1"/>
  <c r="W743" i="1"/>
  <c r="W194" i="1"/>
  <c r="W690" i="1"/>
  <c r="W117" i="1"/>
  <c r="W192" i="1"/>
  <c r="W272" i="1"/>
  <c r="W688" i="1"/>
  <c r="W740" i="1"/>
  <c r="W55" i="1"/>
  <c r="W271" i="1"/>
  <c r="W416" i="1"/>
  <c r="W502" i="1"/>
  <c r="W500" i="1"/>
  <c r="W333" i="1"/>
  <c r="W680" i="1"/>
  <c r="W772" i="1"/>
  <c r="W788" i="1"/>
  <c r="W267" i="1"/>
  <c r="W415" i="1"/>
  <c r="W413" i="1"/>
  <c r="W411" i="1"/>
  <c r="W409" i="1"/>
  <c r="W407" i="1"/>
  <c r="W405" i="1"/>
  <c r="W497" i="1"/>
  <c r="W606" i="1"/>
  <c r="W728" i="1"/>
  <c r="W604" i="1"/>
  <c r="W677" i="1"/>
  <c r="W675" i="1"/>
  <c r="W275" i="1"/>
  <c r="W173" i="1"/>
  <c r="W314" i="1"/>
  <c r="W78" i="1"/>
  <c r="W76" i="1"/>
  <c r="W93" i="1"/>
  <c r="W115" i="1"/>
  <c r="W185" i="1"/>
  <c r="W373" i="1"/>
  <c r="W463" i="1"/>
  <c r="W565" i="1"/>
  <c r="W574" i="1"/>
  <c r="W639" i="1"/>
  <c r="W217" i="1"/>
  <c r="W215" i="1"/>
  <c r="W263" i="1"/>
  <c r="W311" i="1"/>
  <c r="W724" i="1"/>
  <c r="W114" i="1"/>
  <c r="W573" i="1"/>
  <c r="W310" i="1"/>
  <c r="W493" i="1"/>
  <c r="W768" i="1"/>
  <c r="W187" i="1"/>
  <c r="W67" i="1"/>
  <c r="W239" i="1"/>
  <c r="W371" i="1"/>
  <c r="W369" i="1"/>
  <c r="W398" i="1"/>
  <c r="W15" i="1"/>
  <c r="W184" i="1"/>
  <c r="W66" i="1"/>
  <c r="W236" i="1"/>
  <c r="W443" i="1"/>
  <c r="W65" i="1"/>
  <c r="W109" i="1"/>
  <c r="W107" i="1"/>
  <c r="W105" i="1"/>
  <c r="W103" i="1"/>
  <c r="W210" i="1"/>
  <c r="W722" i="1"/>
  <c r="W169" i="1"/>
  <c r="W609" i="1"/>
  <c r="W133" i="1"/>
  <c r="W600" i="1"/>
  <c r="W548" i="1"/>
  <c r="W306" i="1"/>
  <c r="W719" i="1"/>
  <c r="W717" i="1"/>
  <c r="W715" i="1"/>
  <c r="W396" i="1"/>
  <c r="W390" i="1"/>
  <c r="W669" i="1"/>
  <c r="W767" i="1"/>
  <c r="W168" i="1"/>
  <c r="W591" i="1"/>
  <c r="W666" i="1"/>
  <c r="W762" i="1"/>
  <c r="W760" i="1"/>
  <c r="W756" i="1"/>
  <c r="W786" i="1"/>
  <c r="W37" i="1"/>
  <c r="W260" i="1"/>
  <c r="W484" i="1"/>
  <c r="W29" i="1"/>
  <c r="W483" i="1"/>
  <c r="W563" i="1"/>
  <c r="W712" i="1"/>
  <c r="W870" i="1"/>
  <c r="W860" i="1"/>
  <c r="W357" i="1"/>
  <c r="W532" i="1"/>
  <c r="W528" i="1"/>
  <c r="W810" i="1"/>
  <c r="W387" i="1"/>
  <c r="W351" i="1"/>
  <c r="W527" i="1"/>
  <c r="W525" i="1"/>
  <c r="W685" i="1"/>
  <c r="W805" i="1"/>
  <c r="W803" i="1"/>
  <c r="W386" i="1"/>
  <c r="W427" i="1"/>
  <c r="W523" i="1"/>
  <c r="W521" i="1"/>
  <c r="W519" i="1"/>
  <c r="W683" i="1"/>
  <c r="W799" i="1"/>
  <c r="W797" i="1"/>
  <c r="W795" i="1"/>
  <c r="W793" i="1"/>
  <c r="W791" i="1"/>
  <c r="W179" i="1"/>
  <c r="W209" i="1"/>
  <c r="W382" i="1"/>
  <c r="W586" i="1"/>
  <c r="W381" i="1"/>
  <c r="W345" i="1"/>
  <c r="W343" i="1"/>
  <c r="W426" i="1"/>
  <c r="W750" i="1"/>
  <c r="W425" i="1"/>
  <c r="W134" i="1"/>
  <c r="W455" i="1"/>
  <c r="W453" i="1"/>
  <c r="W229" i="1"/>
  <c r="W339" i="1"/>
  <c r="W746" i="1"/>
  <c r="W131" i="1"/>
  <c r="W208" i="1"/>
  <c r="W452" i="1"/>
  <c r="W338" i="1"/>
  <c r="W336" i="1"/>
  <c r="W423" i="1"/>
  <c r="W421" i="1"/>
  <c r="W580" i="1"/>
  <c r="W98" i="1"/>
  <c r="W468" i="1"/>
  <c r="W583" i="1"/>
  <c r="W130" i="1"/>
  <c r="W228" i="1"/>
  <c r="W226" i="1"/>
  <c r="W564" i="1"/>
  <c r="W125" i="1"/>
  <c r="W123" i="1"/>
  <c r="W119" i="1"/>
  <c r="W207" i="1"/>
  <c r="W365" i="1"/>
  <c r="W362" i="1"/>
  <c r="W554" i="1"/>
  <c r="W552" i="1"/>
  <c r="W572" i="1"/>
  <c r="W550" i="1"/>
  <c r="W516" i="1"/>
  <c r="W514" i="1"/>
  <c r="W512" i="1"/>
  <c r="W510" i="1"/>
  <c r="W508" i="1"/>
  <c r="W97" i="1"/>
  <c r="W252" i="1"/>
  <c r="W568" i="1"/>
  <c r="W709" i="1"/>
  <c r="W641" i="1"/>
  <c r="W330" i="1"/>
  <c r="W328" i="1"/>
  <c r="W505" i="1"/>
  <c r="W451" i="1"/>
  <c r="W646" i="1"/>
  <c r="W326" i="1"/>
  <c r="W474" i="1"/>
  <c r="W379" i="1"/>
  <c r="W324" i="1"/>
  <c r="W24" i="1"/>
  <c r="W22" i="1"/>
  <c r="W20" i="1"/>
  <c r="W44" i="1"/>
  <c r="W42" i="1"/>
  <c r="W40" i="1"/>
  <c r="W63" i="1"/>
  <c r="W61" i="1"/>
  <c r="W59" i="1"/>
  <c r="W57" i="1"/>
  <c r="W84" i="1"/>
  <c r="W82" i="1"/>
  <c r="W206" i="1"/>
  <c r="W203" i="1"/>
  <c r="W201" i="1"/>
  <c r="W199" i="1"/>
  <c r="W197" i="1"/>
  <c r="W195" i="1"/>
  <c r="W247" i="1"/>
  <c r="W245" i="1"/>
  <c r="W243" i="1"/>
  <c r="W241" i="1"/>
  <c r="W273" i="1"/>
  <c r="W378" i="1"/>
  <c r="W449" i="1"/>
  <c r="W447" i="1"/>
  <c r="W479" i="1"/>
  <c r="W322" i="1"/>
  <c r="W731" i="1"/>
  <c r="W578" i="1"/>
  <c r="W744" i="1"/>
  <c r="W464" i="1"/>
  <c r="W708" i="1"/>
  <c r="W319" i="1"/>
  <c r="W81" i="1"/>
  <c r="W375" i="1"/>
  <c r="W689" i="1"/>
  <c r="W318" i="1"/>
  <c r="W31" i="1"/>
  <c r="W193" i="1"/>
  <c r="W191" i="1"/>
  <c r="W476" i="1"/>
  <c r="W707" i="1"/>
  <c r="W739" i="1"/>
  <c r="W80" i="1"/>
  <c r="W475" i="1"/>
  <c r="W317" i="1"/>
  <c r="W503" i="1"/>
  <c r="W501" i="1"/>
  <c r="W607" i="1"/>
  <c r="W777" i="1"/>
  <c r="W687" i="1"/>
  <c r="W776" i="1"/>
  <c r="W316" i="1"/>
  <c r="W414" i="1"/>
  <c r="W410" i="1"/>
  <c r="W406" i="1"/>
  <c r="W404" i="1"/>
  <c r="W498" i="1"/>
  <c r="W496" i="1"/>
  <c r="W605" i="1"/>
  <c r="W678" i="1"/>
  <c r="W676" i="1"/>
  <c r="W727" i="1"/>
  <c r="W276" i="1"/>
  <c r="W374" i="1"/>
  <c r="W220" i="1"/>
  <c r="W549" i="1"/>
  <c r="W399" i="1"/>
  <c r="W674" i="1"/>
  <c r="W17" i="1"/>
  <c r="W79" i="1"/>
  <c r="W75" i="1"/>
  <c r="W116" i="1"/>
  <c r="W171" i="1"/>
  <c r="W189" i="1"/>
  <c r="W240" i="1"/>
  <c r="W445" i="1"/>
  <c r="W472" i="1"/>
  <c r="W575" i="1"/>
  <c r="W610" i="1"/>
  <c r="W218" i="1"/>
  <c r="W216" i="1"/>
  <c r="W214" i="1"/>
  <c r="W312" i="1"/>
  <c r="W444" i="1"/>
  <c r="W738" i="1"/>
  <c r="W769" i="1"/>
  <c r="W74" i="1"/>
  <c r="W372" i="1"/>
  <c r="W370" i="1"/>
  <c r="W261" i="1"/>
  <c r="W112" i="1"/>
  <c r="W238" i="1"/>
  <c r="W237" i="1"/>
  <c r="W368" i="1"/>
  <c r="W110" i="1"/>
  <c r="W183" i="1"/>
  <c r="W108" i="1"/>
  <c r="W104" i="1"/>
  <c r="W211" i="1"/>
  <c r="W462" i="1"/>
  <c r="W489" i="1"/>
  <c r="W442" i="1"/>
  <c r="W710" i="1"/>
  <c r="W268" i="1"/>
  <c r="W644" i="1"/>
  <c r="W720" i="1"/>
  <c r="W716" i="1"/>
  <c r="W595" i="1"/>
  <c r="W571" i="1"/>
  <c r="W763" i="1"/>
  <c r="W761" i="1"/>
  <c r="W38" i="1"/>
  <c r="W36" i="1"/>
  <c r="W705" i="1"/>
  <c r="W589" i="1"/>
  <c r="W64" i="1"/>
  <c r="W588" i="1"/>
  <c r="Y588" i="1" l="1"/>
  <c r="Y761" i="1"/>
  <c r="Y716" i="1"/>
  <c r="Y268" i="1"/>
  <c r="Y104" i="1"/>
  <c r="Y183" i="1"/>
  <c r="Y237" i="1"/>
  <c r="Y112" i="1"/>
  <c r="Y74" i="1"/>
  <c r="Y738" i="1"/>
  <c r="Y218" i="1"/>
  <c r="Y575" i="1"/>
  <c r="Y445" i="1"/>
  <c r="Y64" i="1"/>
  <c r="Y589" i="1"/>
  <c r="Y36" i="1"/>
  <c r="Y571" i="1"/>
  <c r="Y720" i="1"/>
  <c r="Y644" i="1"/>
  <c r="Y442" i="1"/>
  <c r="Y462" i="1"/>
  <c r="Y368" i="1"/>
  <c r="Y238" i="1"/>
  <c r="Y370" i="1"/>
  <c r="Y769" i="1"/>
  <c r="Y444" i="1"/>
  <c r="Y312" i="1"/>
  <c r="Y216" i="1"/>
  <c r="Y610" i="1"/>
  <c r="Y472" i="1"/>
  <c r="Y240" i="1"/>
  <c r="Y171" i="1"/>
  <c r="Y116" i="1"/>
  <c r="Y75" i="1"/>
  <c r="Y79" i="1"/>
  <c r="Y17" i="1"/>
  <c r="Y674" i="1"/>
  <c r="Y399" i="1"/>
  <c r="Y549" i="1"/>
  <c r="Y220" i="1"/>
  <c r="Y374" i="1"/>
  <c r="Y276" i="1"/>
  <c r="Y727" i="1"/>
  <c r="Y676" i="1"/>
  <c r="Y678" i="1"/>
  <c r="Y605" i="1"/>
  <c r="Y496" i="1"/>
  <c r="Y498" i="1"/>
  <c r="Y404" i="1"/>
  <c r="Y406" i="1"/>
  <c r="Y410" i="1"/>
  <c r="Y414" i="1"/>
  <c r="Y316" i="1"/>
  <c r="Y776" i="1"/>
  <c r="Y687" i="1"/>
  <c r="Y777" i="1"/>
  <c r="Y607" i="1"/>
  <c r="Y501" i="1"/>
  <c r="Y503" i="1"/>
  <c r="Y317" i="1"/>
  <c r="Y475" i="1"/>
  <c r="Y80" i="1"/>
  <c r="Y739" i="1"/>
  <c r="Y707" i="1"/>
  <c r="Y476" i="1"/>
  <c r="Y191" i="1"/>
  <c r="Y193" i="1"/>
  <c r="Y31" i="1"/>
  <c r="Y318" i="1"/>
  <c r="Y689" i="1"/>
  <c r="Y375" i="1"/>
  <c r="Y81" i="1"/>
  <c r="Y319" i="1"/>
  <c r="Y708" i="1"/>
  <c r="Y464" i="1"/>
  <c r="Y744" i="1"/>
  <c r="Y578" i="1"/>
  <c r="Y731" i="1"/>
  <c r="Y322" i="1"/>
  <c r="Y479" i="1"/>
  <c r="Y447" i="1"/>
  <c r="Y449" i="1"/>
  <c r="Y378" i="1"/>
  <c r="Y273" i="1"/>
  <c r="Y241" i="1"/>
  <c r="Y243" i="1"/>
  <c r="Y245" i="1"/>
  <c r="Y247" i="1"/>
  <c r="Y195" i="1"/>
  <c r="Y197" i="1"/>
  <c r="Y199" i="1"/>
  <c r="Y201" i="1"/>
  <c r="Y203" i="1"/>
  <c r="Y206" i="1"/>
  <c r="Y82" i="1"/>
  <c r="Y84" i="1"/>
  <c r="Y57" i="1"/>
  <c r="Y59" i="1"/>
  <c r="Y61" i="1"/>
  <c r="Y63" i="1"/>
  <c r="Y40" i="1"/>
  <c r="Y42" i="1"/>
  <c r="Y44" i="1"/>
  <c r="Y20" i="1"/>
  <c r="Y22" i="1"/>
  <c r="Y24" i="1"/>
  <c r="Y324" i="1"/>
  <c r="Y379" i="1"/>
  <c r="Y474" i="1"/>
  <c r="Y326" i="1"/>
  <c r="Y646" i="1"/>
  <c r="Y451" i="1"/>
  <c r="Y505" i="1"/>
  <c r="Y328" i="1"/>
  <c r="Y330" i="1"/>
  <c r="Y641" i="1"/>
  <c r="Y709" i="1"/>
  <c r="Y568" i="1"/>
  <c r="Y252" i="1"/>
  <c r="Y97" i="1"/>
  <c r="Y508" i="1"/>
  <c r="Y510" i="1"/>
  <c r="Y512" i="1"/>
  <c r="Y514" i="1"/>
  <c r="Y516" i="1"/>
  <c r="Y550" i="1"/>
  <c r="Y572" i="1"/>
  <c r="Y552" i="1"/>
  <c r="Y554" i="1"/>
  <c r="Y362" i="1"/>
  <c r="Y365" i="1"/>
  <c r="Y207" i="1"/>
  <c r="Y119" i="1"/>
  <c r="Y123" i="1"/>
  <c r="Y125" i="1"/>
  <c r="Y564" i="1"/>
  <c r="Y226" i="1"/>
  <c r="Y228" i="1"/>
  <c r="Y130" i="1"/>
  <c r="Y583" i="1"/>
  <c r="Y468" i="1"/>
  <c r="Y98" i="1"/>
  <c r="Y580" i="1"/>
  <c r="Y421" i="1"/>
  <c r="Y423" i="1"/>
  <c r="Y336" i="1"/>
  <c r="Y338" i="1"/>
  <c r="Y452" i="1"/>
  <c r="Y208" i="1"/>
  <c r="Y131" i="1"/>
  <c r="Y746" i="1"/>
  <c r="Y339" i="1"/>
  <c r="Y229" i="1"/>
  <c r="Y453" i="1"/>
  <c r="Y455" i="1"/>
  <c r="Y134" i="1"/>
  <c r="Y425" i="1"/>
  <c r="Y750" i="1"/>
  <c r="Y426" i="1"/>
  <c r="Y343" i="1"/>
  <c r="Y345" i="1"/>
  <c r="Y381" i="1"/>
  <c r="Y586" i="1"/>
  <c r="Y382" i="1"/>
  <c r="Y209" i="1"/>
  <c r="Y179" i="1"/>
  <c r="Y791" i="1"/>
  <c r="Y793" i="1"/>
  <c r="Y795" i="1"/>
  <c r="Y797" i="1"/>
  <c r="Y799" i="1"/>
  <c r="Y683" i="1"/>
  <c r="Y519" i="1"/>
  <c r="Y521" i="1"/>
  <c r="Y523" i="1"/>
  <c r="Y427" i="1"/>
  <c r="Y386" i="1"/>
  <c r="Y803" i="1"/>
  <c r="Y805" i="1"/>
  <c r="Y685" i="1"/>
  <c r="Y525" i="1"/>
  <c r="Y527" i="1"/>
  <c r="Y351" i="1"/>
  <c r="Y387" i="1"/>
  <c r="Y810" i="1"/>
  <c r="Y528" i="1"/>
  <c r="Y532" i="1"/>
  <c r="Y357" i="1"/>
  <c r="Y860" i="1"/>
  <c r="Y870" i="1"/>
  <c r="Y712" i="1"/>
  <c r="Y563" i="1"/>
  <c r="Y483" i="1"/>
  <c r="Y29" i="1"/>
  <c r="Y484" i="1"/>
  <c r="Y260" i="1"/>
  <c r="Y37" i="1"/>
  <c r="Y786" i="1"/>
  <c r="Y756" i="1"/>
  <c r="Y760" i="1"/>
  <c r="Y762" i="1"/>
  <c r="Y666" i="1"/>
  <c r="Y591" i="1"/>
  <c r="Y168" i="1"/>
  <c r="Y767" i="1"/>
  <c r="Y669" i="1"/>
  <c r="Y390" i="1"/>
  <c r="Y396" i="1"/>
  <c r="Y715" i="1"/>
  <c r="Y717" i="1"/>
  <c r="Y719" i="1"/>
  <c r="Y306" i="1"/>
  <c r="Y548" i="1"/>
  <c r="Y600" i="1"/>
  <c r="Y133" i="1"/>
  <c r="Y609" i="1"/>
  <c r="Y169" i="1"/>
  <c r="Y722" i="1"/>
  <c r="Y210" i="1"/>
  <c r="Y103" i="1"/>
  <c r="Y105" i="1"/>
  <c r="Y107" i="1"/>
  <c r="Y109" i="1"/>
  <c r="Y65" i="1"/>
  <c r="Y443" i="1"/>
  <c r="Y236" i="1"/>
  <c r="Y66" i="1"/>
  <c r="Y184" i="1"/>
  <c r="Y15" i="1"/>
  <c r="Y398" i="1"/>
  <c r="Y369" i="1"/>
  <c r="Y371" i="1"/>
  <c r="Y239" i="1"/>
  <c r="Y67" i="1"/>
  <c r="Y187" i="1"/>
  <c r="Y768" i="1"/>
  <c r="Y493" i="1"/>
  <c r="Y310" i="1"/>
  <c r="Y573" i="1"/>
  <c r="Y114" i="1"/>
  <c r="Y724" i="1"/>
  <c r="Y311" i="1"/>
  <c r="Y263" i="1"/>
  <c r="Y215" i="1"/>
  <c r="Y217" i="1"/>
  <c r="Y639" i="1"/>
  <c r="Y574" i="1"/>
  <c r="Y565" i="1"/>
  <c r="Y463" i="1"/>
  <c r="Y373" i="1"/>
  <c r="Y185" i="1"/>
  <c r="Y115" i="1"/>
  <c r="Y93" i="1"/>
  <c r="Y76" i="1"/>
  <c r="Y78" i="1"/>
  <c r="Y314" i="1"/>
  <c r="Y173" i="1"/>
  <c r="Y275" i="1"/>
  <c r="Y675" i="1"/>
  <c r="Y677" i="1"/>
  <c r="Y604" i="1"/>
  <c r="Y728" i="1"/>
  <c r="Y606" i="1"/>
  <c r="Y497" i="1"/>
  <c r="Y405" i="1"/>
  <c r="Y407" i="1"/>
  <c r="Y409" i="1"/>
  <c r="Y411" i="1"/>
  <c r="Y413" i="1"/>
  <c r="Y415" i="1"/>
  <c r="Y267" i="1"/>
  <c r="Y788" i="1"/>
  <c r="Y772" i="1"/>
  <c r="Y680" i="1"/>
  <c r="Y333" i="1"/>
  <c r="Y500" i="1"/>
  <c r="Y502" i="1"/>
  <c r="Y416" i="1"/>
  <c r="Y271" i="1"/>
  <c r="Y55" i="1"/>
  <c r="Y740" i="1"/>
  <c r="Y688" i="1"/>
  <c r="Y272" i="1"/>
  <c r="Y192" i="1"/>
  <c r="Y117" i="1"/>
  <c r="Y690" i="1"/>
  <c r="Y194" i="1"/>
  <c r="Y743" i="1"/>
  <c r="Y321" i="1"/>
  <c r="Y789" i="1"/>
  <c r="Y577" i="1"/>
  <c r="Y579" i="1"/>
  <c r="Y730" i="1"/>
  <c r="Y323" i="1"/>
  <c r="Y376" i="1"/>
  <c r="Y377" i="1"/>
  <c r="Y277" i="1"/>
  <c r="Y242" i="1"/>
  <c r="Y244" i="1"/>
  <c r="Y246" i="1"/>
  <c r="Y248" i="1"/>
  <c r="Y196" i="1"/>
  <c r="Y198" i="1"/>
  <c r="Y200" i="1"/>
  <c r="Y202" i="1"/>
  <c r="Y205" i="1"/>
  <c r="Y95" i="1"/>
  <c r="Y83" i="1"/>
  <c r="Y56" i="1"/>
  <c r="Y58" i="1"/>
  <c r="Y60" i="1"/>
  <c r="Y62" i="1"/>
  <c r="Y39" i="1"/>
  <c r="Y41" i="1"/>
  <c r="Y43" i="1"/>
  <c r="Y45" i="1"/>
  <c r="Y21" i="1"/>
  <c r="Y23" i="1"/>
  <c r="Y26" i="1"/>
  <c r="Y466" i="1"/>
  <c r="Y325" i="1"/>
  <c r="Y691" i="1"/>
  <c r="Y361" i="1"/>
  <c r="Y329" i="1"/>
  <c r="Y331" i="1"/>
  <c r="Y692" i="1"/>
  <c r="Y567" i="1"/>
  <c r="Y467" i="1"/>
  <c r="Y96" i="1"/>
  <c r="Y778" i="1"/>
  <c r="Y509" i="1"/>
  <c r="Y511" i="1"/>
  <c r="Y513" i="1"/>
  <c r="Y515" i="1"/>
  <c r="Y417" i="1"/>
  <c r="Y551" i="1"/>
  <c r="Y553" i="1"/>
  <c r="Y555" i="1"/>
  <c r="Y480" i="1"/>
  <c r="Y363" i="1"/>
  <c r="Y366" i="1"/>
  <c r="Y118" i="1"/>
  <c r="Y122" i="1"/>
  <c r="Y124" i="1"/>
  <c r="Y126" i="1"/>
  <c r="Y128" i="1"/>
  <c r="Y86" i="1"/>
  <c r="Y88" i="1"/>
  <c r="Y745" i="1"/>
  <c r="Y332" i="1"/>
  <c r="Y582" i="1"/>
  <c r="Y694" i="1"/>
  <c r="Y481" i="1"/>
  <c r="Y175" i="1"/>
  <c r="Y89" i="1"/>
  <c r="Y581" i="1"/>
  <c r="Y418" i="1"/>
  <c r="Y420" i="1"/>
  <c r="Y422" i="1"/>
  <c r="Y424" i="1"/>
  <c r="Y335" i="1"/>
  <c r="Y337" i="1"/>
  <c r="Y132" i="1"/>
  <c r="Y454" i="1"/>
  <c r="Y456" i="1"/>
  <c r="Y643" i="1"/>
  <c r="Y340" i="1"/>
  <c r="Y344" i="1"/>
  <c r="Y587" i="1"/>
  <c r="Y278" i="1"/>
  <c r="Y178" i="1"/>
  <c r="Y792" i="1"/>
  <c r="Y794" i="1"/>
  <c r="Y796" i="1"/>
  <c r="Y798" i="1"/>
  <c r="Y684" i="1"/>
  <c r="Y520" i="1"/>
  <c r="Y522" i="1"/>
  <c r="Y428" i="1"/>
  <c r="Y349" i="1"/>
  <c r="Y469" i="1"/>
  <c r="Y279" i="1"/>
  <c r="Y802" i="1"/>
  <c r="Y804" i="1"/>
  <c r="Y806" i="1"/>
  <c r="Y526" i="1"/>
  <c r="Y471" i="1"/>
  <c r="Y809" i="1"/>
  <c r="Y529" i="1"/>
  <c r="Y531" i="1"/>
  <c r="Y533" i="1"/>
  <c r="Y358" i="1"/>
  <c r="Y861" i="1"/>
  <c r="Y863" i="1"/>
  <c r="Y865" i="1"/>
  <c r="Y470" i="1"/>
  <c r="Y530" i="1"/>
  <c r="Y355" i="1"/>
  <c r="Y862" i="1"/>
  <c r="Y705" i="1"/>
  <c r="Y38" i="1"/>
  <c r="Y763" i="1"/>
  <c r="Y595" i="1"/>
  <c r="Y710" i="1"/>
  <c r="Y489" i="1"/>
  <c r="Y211" i="1"/>
  <c r="Y108" i="1"/>
  <c r="Y110" i="1"/>
  <c r="Y261" i="1"/>
  <c r="Y372" i="1"/>
  <c r="Y214" i="1"/>
  <c r="Y189" i="1"/>
  <c r="AG14" i="1"/>
  <c r="AG9" i="1"/>
  <c r="AG12" i="1" l="1"/>
  <c r="AG10" i="1"/>
  <c r="AG11" i="1" s="1"/>
  <c r="AG13" i="1" l="1"/>
  <c r="AG712" i="1" s="1"/>
  <c r="F13" i="1" l="1"/>
  <c r="F615" i="1" l="1"/>
  <c r="F341" i="1"/>
  <c r="F67" i="1" l="1"/>
  <c r="F25" i="1" l="1"/>
  <c r="K25" i="1"/>
  <c r="P25" i="1"/>
  <c r="P869" i="1" l="1"/>
  <c r="P868" i="1"/>
  <c r="P867" i="1"/>
  <c r="P866" i="1"/>
  <c r="P865" i="1"/>
  <c r="P864" i="1"/>
  <c r="P863" i="1"/>
  <c r="P862" i="1"/>
  <c r="P861" i="1"/>
  <c r="P860" i="1"/>
  <c r="P859" i="1" l="1"/>
  <c r="K859" i="1"/>
  <c r="P858" i="1"/>
  <c r="K858" i="1"/>
  <c r="P857" i="1"/>
  <c r="K857" i="1"/>
  <c r="P856" i="1"/>
  <c r="K856" i="1"/>
  <c r="P855" i="1"/>
  <c r="K855" i="1"/>
  <c r="P854" i="1"/>
  <c r="K854" i="1"/>
  <c r="P853" i="1"/>
  <c r="K853" i="1"/>
  <c r="P852" i="1"/>
  <c r="K852" i="1"/>
  <c r="P851" i="1"/>
  <c r="K851" i="1"/>
  <c r="P850" i="1"/>
  <c r="K850" i="1"/>
  <c r="P849" i="1"/>
  <c r="K849" i="1"/>
  <c r="P637" i="1"/>
  <c r="K637" i="1"/>
  <c r="P636" i="1"/>
  <c r="K636" i="1"/>
  <c r="P635" i="1"/>
  <c r="K635" i="1"/>
  <c r="P634" i="1"/>
  <c r="K634" i="1"/>
  <c r="P562" i="1"/>
  <c r="K562" i="1"/>
  <c r="P736" i="1"/>
  <c r="K736" i="1"/>
  <c r="P834" i="1"/>
  <c r="K834" i="1"/>
  <c r="P833" i="1"/>
  <c r="K833" i="1"/>
  <c r="P832" i="1"/>
  <c r="K832" i="1"/>
  <c r="P831" i="1"/>
  <c r="K831" i="1"/>
  <c r="P830" i="1"/>
  <c r="K830" i="1"/>
  <c r="P829" i="1"/>
  <c r="K829" i="1"/>
  <c r="P624" i="1"/>
  <c r="K624" i="1"/>
  <c r="P623" i="1"/>
  <c r="K623" i="1"/>
  <c r="P622" i="1"/>
  <c r="K622" i="1"/>
  <c r="P621" i="1"/>
  <c r="K621" i="1"/>
  <c r="P735" i="1"/>
  <c r="K735" i="1"/>
  <c r="P826" i="1"/>
  <c r="K826" i="1"/>
  <c r="P825" i="1"/>
  <c r="K825" i="1"/>
  <c r="P824" i="1"/>
  <c r="K824" i="1"/>
  <c r="P823" i="1"/>
  <c r="K823" i="1"/>
  <c r="P822" i="1"/>
  <c r="K822" i="1"/>
  <c r="P821" i="1"/>
  <c r="K821" i="1"/>
  <c r="P820" i="1"/>
  <c r="K820" i="1"/>
  <c r="P618" i="1"/>
  <c r="K618" i="1"/>
  <c r="P617" i="1"/>
  <c r="K617" i="1"/>
  <c r="P560" i="1"/>
  <c r="K560" i="1"/>
  <c r="F137" i="1" l="1"/>
  <c r="F869" i="1" l="1"/>
  <c r="F868" i="1"/>
  <c r="F867" i="1"/>
  <c r="F866" i="1"/>
  <c r="F865" i="1"/>
  <c r="F864" i="1"/>
  <c r="F863" i="1"/>
  <c r="F870" i="1"/>
  <c r="F862" i="1"/>
  <c r="F861" i="1"/>
  <c r="F860" i="1"/>
  <c r="K869" i="1"/>
  <c r="K868" i="1"/>
  <c r="K867" i="1"/>
  <c r="K866" i="1"/>
  <c r="K865" i="1"/>
  <c r="K864" i="1"/>
  <c r="K863" i="1"/>
  <c r="K870" i="1"/>
  <c r="K862" i="1"/>
  <c r="K861" i="1"/>
  <c r="K860" i="1"/>
  <c r="F40" i="4" l="1"/>
  <c r="F39" i="4"/>
  <c r="F38" i="4"/>
  <c r="F37" i="4"/>
  <c r="F36" i="4"/>
  <c r="F35" i="4"/>
  <c r="F34" i="4"/>
  <c r="F33" i="4"/>
  <c r="F90" i="1" l="1"/>
  <c r="F139" i="1"/>
  <c r="F388" i="1"/>
  <c r="F167" i="1"/>
  <c r="F166" i="1"/>
  <c r="F165" i="1"/>
  <c r="F164" i="1"/>
  <c r="F163" i="1"/>
  <c r="F162" i="1"/>
  <c r="F561" i="1"/>
  <c r="F359" i="1"/>
  <c r="F358" i="1"/>
  <c r="F357" i="1"/>
  <c r="F356" i="1"/>
  <c r="F355" i="1"/>
  <c r="F633" i="1"/>
  <c r="F632" i="1"/>
  <c r="F631" i="1"/>
  <c r="F630" i="1"/>
  <c r="F628" i="1"/>
  <c r="F627" i="1"/>
  <c r="F626" i="1"/>
  <c r="F625" i="1"/>
  <c r="F434" i="1"/>
  <c r="F433" i="1"/>
  <c r="F432" i="1"/>
  <c r="F665" i="1"/>
  <c r="F533" i="1"/>
  <c r="F532" i="1"/>
  <c r="F531" i="1"/>
  <c r="F530" i="1"/>
  <c r="F529" i="1"/>
  <c r="F528" i="1"/>
  <c r="F704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13" i="1"/>
  <c r="F812" i="1"/>
  <c r="F811" i="1"/>
  <c r="F810" i="1"/>
  <c r="F809" i="1"/>
  <c r="F790" i="1"/>
  <c r="F181" i="1"/>
  <c r="F387" i="1"/>
  <c r="F471" i="1"/>
  <c r="F470" i="1"/>
  <c r="F161" i="1"/>
  <c r="F160" i="1"/>
  <c r="F159" i="1"/>
  <c r="F547" i="1"/>
  <c r="F354" i="1"/>
  <c r="F353" i="1"/>
  <c r="F352" i="1"/>
  <c r="F351" i="1"/>
  <c r="F620" i="1"/>
  <c r="F619" i="1"/>
  <c r="F431" i="1"/>
  <c r="F527" i="1"/>
  <c r="F526" i="1"/>
  <c r="F525" i="1"/>
  <c r="F685" i="1"/>
  <c r="F828" i="1"/>
  <c r="F827" i="1"/>
  <c r="F808" i="1"/>
  <c r="F807" i="1"/>
  <c r="F806" i="1"/>
  <c r="F805" i="1"/>
  <c r="F804" i="1"/>
  <c r="F803" i="1"/>
  <c r="F802" i="1"/>
  <c r="F801" i="1"/>
  <c r="F749" i="1"/>
  <c r="F180" i="1"/>
  <c r="F279" i="1"/>
  <c r="F386" i="1"/>
  <c r="F469" i="1"/>
  <c r="F158" i="1"/>
  <c r="F157" i="1"/>
  <c r="F156" i="1"/>
  <c r="F155" i="1"/>
  <c r="F154" i="1"/>
  <c r="F304" i="1"/>
  <c r="F303" i="1"/>
  <c r="F546" i="1"/>
  <c r="F545" i="1"/>
  <c r="F559" i="1"/>
  <c r="F349" i="1"/>
  <c r="F348" i="1"/>
  <c r="F347" i="1"/>
  <c r="F616" i="1"/>
  <c r="F430" i="1"/>
  <c r="F429" i="1"/>
  <c r="F428" i="1"/>
  <c r="F427" i="1"/>
  <c r="F524" i="1"/>
  <c r="F523" i="1"/>
  <c r="F522" i="1"/>
  <c r="F521" i="1"/>
  <c r="F520" i="1"/>
  <c r="F519" i="1"/>
  <c r="F703" i="1"/>
  <c r="F684" i="1"/>
  <c r="F683" i="1"/>
  <c r="F819" i="1"/>
  <c r="F818" i="1"/>
  <c r="F817" i="1"/>
  <c r="F800" i="1"/>
  <c r="F799" i="1"/>
  <c r="F798" i="1"/>
  <c r="F797" i="1"/>
  <c r="F796" i="1"/>
  <c r="F795" i="1"/>
  <c r="F794" i="1"/>
  <c r="F793" i="1"/>
  <c r="F792" i="1"/>
  <c r="F791" i="1"/>
  <c r="F693" i="1"/>
  <c r="F136" i="1"/>
  <c r="F179" i="1"/>
  <c r="F178" i="1"/>
  <c r="F209" i="1"/>
  <c r="F278" i="1"/>
  <c r="F382" i="1"/>
  <c r="F587" i="1"/>
  <c r="F586" i="1"/>
  <c r="F135" i="1"/>
  <c r="F381" i="1"/>
  <c r="F482" i="1"/>
  <c r="F153" i="1"/>
  <c r="F152" i="1"/>
  <c r="F151" i="1"/>
  <c r="F235" i="1"/>
  <c r="F234" i="1"/>
  <c r="F233" i="1"/>
  <c r="F232" i="1"/>
  <c r="F231" i="1"/>
  <c r="F230" i="1"/>
  <c r="F259" i="1"/>
  <c r="F258" i="1"/>
  <c r="F257" i="1"/>
  <c r="F256" i="1"/>
  <c r="F302" i="1"/>
  <c r="F558" i="1"/>
  <c r="F346" i="1"/>
  <c r="F345" i="1"/>
  <c r="F344" i="1"/>
  <c r="F343" i="1"/>
  <c r="F342" i="1"/>
  <c r="F426" i="1"/>
  <c r="F785" i="1"/>
  <c r="F750" i="1"/>
  <c r="F748" i="1"/>
  <c r="F654" i="1"/>
  <c r="F653" i="1"/>
  <c r="F652" i="1"/>
  <c r="F651" i="1"/>
  <c r="F301" i="1"/>
  <c r="F340" i="1"/>
  <c r="F664" i="1"/>
  <c r="F643" i="1"/>
  <c r="F300" i="1"/>
  <c r="F299" i="1"/>
  <c r="F425" i="1"/>
  <c r="F747" i="1"/>
  <c r="F134" i="1"/>
  <c r="F456" i="1"/>
  <c r="F455" i="1"/>
  <c r="F454" i="1"/>
  <c r="F453" i="1"/>
  <c r="F585" i="1"/>
  <c r="F584" i="1"/>
  <c r="F255" i="1"/>
  <c r="F229" i="1"/>
  <c r="F544" i="1"/>
  <c r="F339" i="1"/>
  <c r="F518" i="1"/>
  <c r="F746" i="1"/>
  <c r="F629" i="1"/>
  <c r="F441" i="1"/>
  <c r="F440" i="1"/>
  <c r="F439" i="1"/>
  <c r="F438" i="1"/>
  <c r="F437" i="1"/>
  <c r="F132" i="1"/>
  <c r="F131" i="1"/>
  <c r="F177" i="1"/>
  <c r="F208" i="1"/>
  <c r="F380" i="1"/>
  <c r="F452" i="1"/>
  <c r="F176" i="1"/>
  <c r="F569" i="1"/>
  <c r="F54" i="1"/>
  <c r="F53" i="1"/>
  <c r="F52" i="1"/>
  <c r="F101" i="1"/>
  <c r="F100" i="1"/>
  <c r="F99" i="1"/>
  <c r="F298" i="1"/>
  <c r="F297" i="1"/>
  <c r="F296" i="1"/>
  <c r="F295" i="1"/>
  <c r="F294" i="1"/>
  <c r="F293" i="1"/>
  <c r="F291" i="1"/>
  <c r="F290" i="1"/>
  <c r="F289" i="1"/>
  <c r="F288" i="1"/>
  <c r="F287" i="1"/>
  <c r="F286" i="1"/>
  <c r="F285" i="1"/>
  <c r="F284" i="1"/>
  <c r="F111" i="1"/>
  <c r="F338" i="1"/>
  <c r="F337" i="1"/>
  <c r="F336" i="1"/>
  <c r="F335" i="1"/>
  <c r="F334" i="1"/>
  <c r="F424" i="1"/>
  <c r="F423" i="1"/>
  <c r="F422" i="1"/>
  <c r="F421" i="1"/>
  <c r="F420" i="1"/>
  <c r="F419" i="1"/>
  <c r="F418" i="1"/>
  <c r="F702" i="1"/>
  <c r="F581" i="1"/>
  <c r="F580" i="1"/>
  <c r="F89" i="1"/>
  <c r="F98" i="1"/>
  <c r="F175" i="1"/>
  <c r="F468" i="1"/>
  <c r="F481" i="1"/>
  <c r="F583" i="1"/>
  <c r="F694" i="1"/>
  <c r="F130" i="1"/>
  <c r="F582" i="1"/>
  <c r="F228" i="1"/>
  <c r="F227" i="1"/>
  <c r="F226" i="1"/>
  <c r="F332" i="1"/>
  <c r="F517" i="1"/>
  <c r="F745" i="1"/>
  <c r="F564" i="1"/>
  <c r="F711" i="1"/>
  <c r="F48" i="1"/>
  <c r="F88" i="1"/>
  <c r="F87" i="1"/>
  <c r="F86" i="1"/>
  <c r="F129" i="1"/>
  <c r="F128" i="1"/>
  <c r="F127" i="1"/>
  <c r="F126" i="1"/>
  <c r="F125" i="1"/>
  <c r="F124" i="1"/>
  <c r="F123" i="1"/>
  <c r="F122" i="1"/>
  <c r="F119" i="1"/>
  <c r="F118" i="1"/>
  <c r="F207" i="1"/>
  <c r="F366" i="1"/>
  <c r="F365" i="1"/>
  <c r="F363" i="1"/>
  <c r="F362" i="1"/>
  <c r="F480" i="1"/>
  <c r="F556" i="1"/>
  <c r="F555" i="1"/>
  <c r="F554" i="1"/>
  <c r="F553" i="1"/>
  <c r="F552" i="1"/>
  <c r="F551" i="1"/>
  <c r="F572" i="1"/>
  <c r="F642" i="1"/>
  <c r="F550" i="1"/>
  <c r="F150" i="1"/>
  <c r="F149" i="1"/>
  <c r="F254" i="1"/>
  <c r="F461" i="1"/>
  <c r="F460" i="1"/>
  <c r="F459" i="1"/>
  <c r="F458" i="1"/>
  <c r="F457" i="1"/>
  <c r="F417" i="1"/>
  <c r="F516" i="1"/>
  <c r="F515" i="1"/>
  <c r="F514" i="1"/>
  <c r="F513" i="1"/>
  <c r="F512" i="1"/>
  <c r="F511" i="1"/>
  <c r="F510" i="1"/>
  <c r="F509" i="1"/>
  <c r="F508" i="1"/>
  <c r="F507" i="1"/>
  <c r="F506" i="1"/>
  <c r="F778" i="1"/>
  <c r="F436" i="1"/>
  <c r="F435" i="1"/>
  <c r="F97" i="1"/>
  <c r="F96" i="1"/>
  <c r="F252" i="1"/>
  <c r="F467" i="1"/>
  <c r="F568" i="1"/>
  <c r="F567" i="1"/>
  <c r="F566" i="1"/>
  <c r="F692" i="1"/>
  <c r="F709" i="1"/>
  <c r="F85" i="1"/>
  <c r="F641" i="1"/>
  <c r="F283" i="1"/>
  <c r="F543" i="1"/>
  <c r="F331" i="1"/>
  <c r="F330" i="1"/>
  <c r="F329" i="1"/>
  <c r="F328" i="1"/>
  <c r="F614" i="1"/>
  <c r="F505" i="1"/>
  <c r="F491" i="1"/>
  <c r="F251" i="1"/>
  <c r="F361" i="1"/>
  <c r="F451" i="1"/>
  <c r="F450" i="1"/>
  <c r="F646" i="1"/>
  <c r="F691" i="1"/>
  <c r="F174" i="1"/>
  <c r="F148" i="1"/>
  <c r="F542" i="1"/>
  <c r="F327" i="1"/>
  <c r="F326" i="1"/>
  <c r="F325" i="1"/>
  <c r="F613" i="1"/>
  <c r="F504" i="1"/>
  <c r="F608" i="1"/>
  <c r="F784" i="1"/>
  <c r="F474" i="1"/>
  <c r="F473" i="1"/>
  <c r="F379" i="1"/>
  <c r="F466" i="1"/>
  <c r="F324" i="1"/>
  <c r="F28" i="1"/>
  <c r="F27" i="1"/>
  <c r="F26" i="1"/>
  <c r="F24" i="1"/>
  <c r="F23" i="1"/>
  <c r="F22" i="1"/>
  <c r="F21" i="1"/>
  <c r="F20" i="1"/>
  <c r="F47" i="1"/>
  <c r="F46" i="1"/>
  <c r="F45" i="1"/>
  <c r="F44" i="1"/>
  <c r="F43" i="1"/>
  <c r="F42" i="1"/>
  <c r="F41" i="1"/>
  <c r="F40" i="1"/>
  <c r="F39" i="1"/>
  <c r="F63" i="1"/>
  <c r="F62" i="1"/>
  <c r="F61" i="1"/>
  <c r="F60" i="1"/>
  <c r="F59" i="1"/>
  <c r="F58" i="1"/>
  <c r="F57" i="1"/>
  <c r="F56" i="1"/>
  <c r="F84" i="1"/>
  <c r="F83" i="1"/>
  <c r="F82" i="1"/>
  <c r="F95" i="1"/>
  <c r="F206" i="1"/>
  <c r="F205" i="1"/>
  <c r="F203" i="1"/>
  <c r="F202" i="1"/>
  <c r="F201" i="1"/>
  <c r="F200" i="1"/>
  <c r="F199" i="1"/>
  <c r="F198" i="1"/>
  <c r="F197" i="1"/>
  <c r="F196" i="1"/>
  <c r="F195" i="1"/>
  <c r="F248" i="1"/>
  <c r="F247" i="1"/>
  <c r="F246" i="1"/>
  <c r="F245" i="1"/>
  <c r="F244" i="1"/>
  <c r="F243" i="1"/>
  <c r="F242" i="1"/>
  <c r="F241" i="1"/>
  <c r="F277" i="1"/>
  <c r="F273" i="1"/>
  <c r="F360" i="1"/>
  <c r="F378" i="1"/>
  <c r="F377" i="1"/>
  <c r="F449" i="1"/>
  <c r="F448" i="1"/>
  <c r="F447" i="1"/>
  <c r="F446" i="1"/>
  <c r="F479" i="1"/>
  <c r="F478" i="1"/>
  <c r="F19" i="1"/>
  <c r="F376" i="1"/>
  <c r="F465" i="1"/>
  <c r="F253" i="1"/>
  <c r="F541" i="1"/>
  <c r="F323" i="1"/>
  <c r="F322" i="1"/>
  <c r="F732" i="1"/>
  <c r="F731" i="1"/>
  <c r="F730" i="1"/>
  <c r="F400" i="1"/>
  <c r="F579" i="1"/>
  <c r="F578" i="1"/>
  <c r="F577" i="1"/>
  <c r="F744" i="1"/>
  <c r="F789" i="1"/>
  <c r="F464" i="1"/>
  <c r="F477" i="1"/>
  <c r="F708" i="1"/>
  <c r="F321" i="1"/>
  <c r="F319" i="1"/>
  <c r="F612" i="1"/>
  <c r="F783" i="1"/>
  <c r="F743" i="1"/>
  <c r="F742" i="1"/>
  <c r="F385" i="1"/>
  <c r="F384" i="1"/>
  <c r="F383" i="1"/>
  <c r="F81" i="1"/>
  <c r="F194" i="1"/>
  <c r="F375" i="1"/>
  <c r="F690" i="1"/>
  <c r="F689" i="1"/>
  <c r="F18" i="1"/>
  <c r="F34" i="1"/>
  <c r="F33" i="1"/>
  <c r="F32" i="1"/>
  <c r="F51" i="1"/>
  <c r="F50" i="1"/>
  <c r="F49" i="1"/>
  <c r="F147" i="1"/>
  <c r="F225" i="1"/>
  <c r="F224" i="1"/>
  <c r="F223" i="1"/>
  <c r="F318" i="1"/>
  <c r="F741" i="1"/>
  <c r="F364" i="1"/>
  <c r="F814" i="1"/>
  <c r="F31" i="1"/>
  <c r="F117" i="1"/>
  <c r="F193" i="1"/>
  <c r="F192" i="1"/>
  <c r="F191" i="1"/>
  <c r="F272" i="1"/>
  <c r="F476" i="1"/>
  <c r="F688" i="1"/>
  <c r="F707" i="1"/>
  <c r="F740" i="1"/>
  <c r="F739" i="1"/>
  <c r="F816" i="1"/>
  <c r="F350" i="1"/>
  <c r="F55" i="1"/>
  <c r="F80" i="1"/>
  <c r="F271" i="1"/>
  <c r="F475" i="1"/>
  <c r="F270" i="1"/>
  <c r="F317" i="1"/>
  <c r="F416" i="1"/>
  <c r="F503" i="1"/>
  <c r="F502" i="1"/>
  <c r="F501" i="1"/>
  <c r="F500" i="1"/>
  <c r="F499" i="1"/>
  <c r="F701" i="1"/>
  <c r="F607" i="1"/>
  <c r="F682" i="1"/>
  <c r="F777" i="1"/>
  <c r="F333" i="1"/>
  <c r="F687" i="1"/>
  <c r="F734" i="1"/>
  <c r="F681" i="1"/>
  <c r="F680" i="1"/>
  <c r="F776" i="1"/>
  <c r="F729" i="1"/>
  <c r="F775" i="1"/>
  <c r="F774" i="1"/>
  <c r="F773" i="1"/>
  <c r="F772" i="1"/>
  <c r="F771" i="1"/>
  <c r="F788" i="1"/>
  <c r="F320" i="1"/>
  <c r="F222" i="1"/>
  <c r="F221" i="1"/>
  <c r="F267" i="1"/>
  <c r="F316" i="1"/>
  <c r="F315" i="1"/>
  <c r="F611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98" i="1"/>
  <c r="F497" i="1"/>
  <c r="F496" i="1"/>
  <c r="F606" i="1"/>
  <c r="F605" i="1"/>
  <c r="F728" i="1"/>
  <c r="F292" i="1"/>
  <c r="F695" i="1"/>
  <c r="F495" i="1"/>
  <c r="F494" i="1"/>
  <c r="F604" i="1"/>
  <c r="F603" i="1"/>
  <c r="F679" i="1"/>
  <c r="F678" i="1"/>
  <c r="F677" i="1"/>
  <c r="F676" i="1"/>
  <c r="F675" i="1"/>
  <c r="F754" i="1"/>
  <c r="F753" i="1"/>
  <c r="F727" i="1"/>
  <c r="F726" i="1"/>
  <c r="F276" i="1"/>
  <c r="F275" i="1"/>
  <c r="F274" i="1"/>
  <c r="F173" i="1"/>
  <c r="F172" i="1"/>
  <c r="F182" i="1"/>
  <c r="F374" i="1"/>
  <c r="F645" i="1"/>
  <c r="F220" i="1"/>
  <c r="F314" i="1"/>
  <c r="F313" i="1"/>
  <c r="F265" i="1"/>
  <c r="F549" i="1"/>
  <c r="F640" i="1"/>
  <c r="F146" i="1"/>
  <c r="F219" i="1"/>
  <c r="F540" i="1"/>
  <c r="F539" i="1"/>
  <c r="F538" i="1"/>
  <c r="F537" i="1"/>
  <c r="F266" i="1"/>
  <c r="F264" i="1"/>
  <c r="F399" i="1"/>
  <c r="F602" i="1"/>
  <c r="F674" i="1"/>
  <c r="F725" i="1"/>
  <c r="F250" i="1"/>
  <c r="F249" i="1"/>
  <c r="F17" i="1"/>
  <c r="F30" i="1"/>
  <c r="F79" i="1"/>
  <c r="F78" i="1"/>
  <c r="F77" i="1"/>
  <c r="F76" i="1"/>
  <c r="F75" i="1"/>
  <c r="F93" i="1"/>
  <c r="F116" i="1"/>
  <c r="F115" i="1"/>
  <c r="F171" i="1"/>
  <c r="F190" i="1"/>
  <c r="F189" i="1"/>
  <c r="F185" i="1"/>
  <c r="F240" i="1"/>
  <c r="F373" i="1"/>
  <c r="F445" i="1"/>
  <c r="F463" i="1"/>
  <c r="F472" i="1"/>
  <c r="F565" i="1"/>
  <c r="F575" i="1"/>
  <c r="F574" i="1"/>
  <c r="F610" i="1"/>
  <c r="F639" i="1"/>
  <c r="F92" i="1"/>
  <c r="F638" i="1"/>
  <c r="F145" i="1"/>
  <c r="F144" i="1"/>
  <c r="F218" i="1"/>
  <c r="F217" i="1"/>
  <c r="F216" i="1"/>
  <c r="F215" i="1"/>
  <c r="F214" i="1"/>
  <c r="F213" i="1"/>
  <c r="F212" i="1"/>
  <c r="F536" i="1"/>
  <c r="F535" i="1"/>
  <c r="F263" i="1"/>
  <c r="F312" i="1"/>
  <c r="F311" i="1"/>
  <c r="F663" i="1"/>
  <c r="F724" i="1"/>
  <c r="F782" i="1"/>
  <c r="F781" i="1"/>
  <c r="F204" i="1"/>
  <c r="F114" i="1"/>
  <c r="F444" i="1"/>
  <c r="F573" i="1"/>
  <c r="F262" i="1"/>
  <c r="F310" i="1"/>
  <c r="F309" i="1"/>
  <c r="F308" i="1"/>
  <c r="F307" i="1"/>
  <c r="F493" i="1"/>
  <c r="F492" i="1"/>
  <c r="F601" i="1"/>
  <c r="F738" i="1"/>
  <c r="F770" i="1"/>
  <c r="F769" i="1"/>
  <c r="F768" i="1"/>
  <c r="F188" i="1"/>
  <c r="F187" i="1"/>
  <c r="F186" i="1"/>
  <c r="F74" i="1"/>
  <c r="F69" i="1"/>
  <c r="F68" i="1"/>
  <c r="F91" i="1"/>
  <c r="F113" i="1"/>
  <c r="F170" i="1"/>
  <c r="F239" i="1"/>
  <c r="F372" i="1"/>
  <c r="F371" i="1"/>
  <c r="F370" i="1"/>
  <c r="F369" i="1"/>
  <c r="F261" i="1"/>
  <c r="F398" i="1"/>
  <c r="F737" i="1"/>
  <c r="F15" i="1"/>
  <c r="F112" i="1"/>
  <c r="F184" i="1"/>
  <c r="F238" i="1"/>
  <c r="F66" i="1"/>
  <c r="F237" i="1"/>
  <c r="F236" i="1"/>
  <c r="F368" i="1"/>
  <c r="F443" i="1"/>
  <c r="F110" i="1"/>
  <c r="F534" i="1"/>
  <c r="F723" i="1"/>
  <c r="F65" i="1"/>
  <c r="F183" i="1"/>
  <c r="F696" i="1"/>
  <c r="F282" i="1"/>
  <c r="F109" i="1"/>
  <c r="F108" i="1"/>
  <c r="F107" i="1"/>
  <c r="F106" i="1"/>
  <c r="F105" i="1"/>
  <c r="F104" i="1"/>
  <c r="F103" i="1"/>
  <c r="F102" i="1"/>
  <c r="F490" i="1"/>
  <c r="F211" i="1"/>
  <c r="F210" i="1"/>
  <c r="F462" i="1"/>
  <c r="F706" i="1"/>
  <c r="F489" i="1"/>
  <c r="F722" i="1"/>
  <c r="F138" i="1"/>
  <c r="F169" i="1"/>
  <c r="F442" i="1"/>
  <c r="F609" i="1"/>
  <c r="F710" i="1"/>
  <c r="F133" i="1"/>
  <c r="F143" i="1"/>
  <c r="F397" i="1"/>
  <c r="F662" i="1"/>
  <c r="F661" i="1"/>
  <c r="F660" i="1"/>
  <c r="F488" i="1"/>
  <c r="F487" i="1"/>
  <c r="F600" i="1"/>
  <c r="F599" i="1"/>
  <c r="F598" i="1"/>
  <c r="F721" i="1"/>
  <c r="F121" i="1"/>
  <c r="F120" i="1"/>
  <c r="F269" i="1"/>
  <c r="F268" i="1"/>
  <c r="F548" i="1"/>
  <c r="F644" i="1"/>
  <c r="F142" i="1"/>
  <c r="F141" i="1"/>
  <c r="F306" i="1"/>
  <c r="F305" i="1"/>
  <c r="F659" i="1"/>
  <c r="F658" i="1"/>
  <c r="F657" i="1"/>
  <c r="F656" i="1"/>
  <c r="F655" i="1"/>
  <c r="F650" i="1"/>
  <c r="F649" i="1"/>
  <c r="F597" i="1"/>
  <c r="F596" i="1"/>
  <c r="F733" i="1"/>
  <c r="F673" i="1"/>
  <c r="F720" i="1"/>
  <c r="F719" i="1"/>
  <c r="F718" i="1"/>
  <c r="F717" i="1"/>
  <c r="F716" i="1"/>
  <c r="F715" i="1"/>
  <c r="F94" i="1"/>
  <c r="F396" i="1"/>
  <c r="F395" i="1"/>
  <c r="F394" i="1"/>
  <c r="F393" i="1"/>
  <c r="F392" i="1"/>
  <c r="F391" i="1"/>
  <c r="F390" i="1"/>
  <c r="F595" i="1"/>
  <c r="F594" i="1"/>
  <c r="F593" i="1"/>
  <c r="F592" i="1"/>
  <c r="F672" i="1"/>
  <c r="F671" i="1"/>
  <c r="F670" i="1"/>
  <c r="F669" i="1"/>
  <c r="F668" i="1"/>
  <c r="F667" i="1"/>
  <c r="F714" i="1"/>
  <c r="F767" i="1"/>
  <c r="F766" i="1"/>
  <c r="F73" i="1"/>
  <c r="F72" i="1"/>
  <c r="F71" i="1"/>
  <c r="F70" i="1"/>
  <c r="F168" i="1"/>
  <c r="F571" i="1"/>
  <c r="F570" i="1"/>
  <c r="F686" i="1"/>
  <c r="F140" i="1"/>
  <c r="F281" i="1"/>
  <c r="F280" i="1"/>
  <c r="F648" i="1"/>
  <c r="F486" i="1"/>
  <c r="F485" i="1"/>
  <c r="F591" i="1"/>
  <c r="F590" i="1"/>
  <c r="F666" i="1"/>
  <c r="F752" i="1"/>
  <c r="F713" i="1"/>
  <c r="F780" i="1"/>
  <c r="F779" i="1"/>
  <c r="F765" i="1"/>
  <c r="F764" i="1"/>
  <c r="F763" i="1"/>
  <c r="F762" i="1"/>
  <c r="F761" i="1"/>
  <c r="F760" i="1"/>
  <c r="F759" i="1"/>
  <c r="F758" i="1"/>
  <c r="F757" i="1"/>
  <c r="F756" i="1"/>
  <c r="F755" i="1"/>
  <c r="F815" i="1"/>
  <c r="F787" i="1"/>
  <c r="F786" i="1"/>
  <c r="F38" i="1"/>
  <c r="F37" i="1"/>
  <c r="F36" i="1"/>
  <c r="F35" i="1"/>
  <c r="F705" i="1"/>
  <c r="F260" i="1"/>
  <c r="F557" i="1"/>
  <c r="F484" i="1"/>
  <c r="F589" i="1"/>
  <c r="F29" i="1"/>
  <c r="F647" i="1"/>
  <c r="F483" i="1"/>
  <c r="F751" i="1"/>
  <c r="F64" i="1"/>
  <c r="F563" i="1"/>
  <c r="F367" i="1"/>
  <c r="F389" i="1"/>
  <c r="F700" i="1"/>
  <c r="F699" i="1"/>
  <c r="F698" i="1"/>
  <c r="F697" i="1"/>
  <c r="F588" i="1"/>
  <c r="F712" i="1"/>
  <c r="F14" i="1"/>
  <c r="F12" i="1"/>
  <c r="F11" i="1"/>
  <c r="F10" i="1"/>
  <c r="F9" i="1"/>
  <c r="F8" i="1"/>
  <c r="F7" i="1"/>
  <c r="P90" i="1" l="1"/>
  <c r="P139" i="1"/>
  <c r="P388" i="1"/>
  <c r="P167" i="1"/>
  <c r="P166" i="1"/>
  <c r="P165" i="1"/>
  <c r="P164" i="1"/>
  <c r="P163" i="1"/>
  <c r="P162" i="1"/>
  <c r="P561" i="1"/>
  <c r="P359" i="1"/>
  <c r="P358" i="1"/>
  <c r="P357" i="1"/>
  <c r="P356" i="1"/>
  <c r="P355" i="1"/>
  <c r="P633" i="1"/>
  <c r="P632" i="1"/>
  <c r="P631" i="1"/>
  <c r="P630" i="1"/>
  <c r="P628" i="1"/>
  <c r="P627" i="1"/>
  <c r="P626" i="1"/>
  <c r="P625" i="1"/>
  <c r="P434" i="1"/>
  <c r="P433" i="1"/>
  <c r="P432" i="1"/>
  <c r="P665" i="1"/>
  <c r="P533" i="1"/>
  <c r="P532" i="1"/>
  <c r="P531" i="1"/>
  <c r="P530" i="1"/>
  <c r="P529" i="1"/>
  <c r="P528" i="1"/>
  <c r="P704" i="1"/>
  <c r="P848" i="1"/>
  <c r="P847" i="1"/>
  <c r="P846" i="1"/>
  <c r="P845" i="1"/>
  <c r="P844" i="1"/>
  <c r="P843" i="1"/>
  <c r="P842" i="1"/>
  <c r="P841" i="1"/>
  <c r="P840" i="1"/>
  <c r="P839" i="1"/>
  <c r="P838" i="1"/>
  <c r="P837" i="1"/>
  <c r="P836" i="1"/>
  <c r="P835" i="1"/>
  <c r="P813" i="1"/>
  <c r="P812" i="1"/>
  <c r="P811" i="1"/>
  <c r="P810" i="1"/>
  <c r="P809" i="1"/>
  <c r="P790" i="1"/>
  <c r="P181" i="1"/>
  <c r="P387" i="1"/>
  <c r="P471" i="1"/>
  <c r="P470" i="1"/>
  <c r="P161" i="1"/>
  <c r="P160" i="1"/>
  <c r="P159" i="1"/>
  <c r="P547" i="1"/>
  <c r="P354" i="1"/>
  <c r="P353" i="1"/>
  <c r="P352" i="1"/>
  <c r="P351" i="1"/>
  <c r="P620" i="1"/>
  <c r="P619" i="1"/>
  <c r="P431" i="1"/>
  <c r="P527" i="1"/>
  <c r="P526" i="1"/>
  <c r="P525" i="1"/>
  <c r="P685" i="1"/>
  <c r="P828" i="1"/>
  <c r="P827" i="1"/>
  <c r="P808" i="1"/>
  <c r="P807" i="1"/>
  <c r="P806" i="1"/>
  <c r="P805" i="1"/>
  <c r="P804" i="1"/>
  <c r="P803" i="1"/>
  <c r="P802" i="1"/>
  <c r="P801" i="1"/>
  <c r="P749" i="1"/>
  <c r="P180" i="1"/>
  <c r="P279" i="1"/>
  <c r="P386" i="1"/>
  <c r="P469" i="1"/>
  <c r="P158" i="1"/>
  <c r="P157" i="1"/>
  <c r="P156" i="1"/>
  <c r="P155" i="1"/>
  <c r="P154" i="1"/>
  <c r="P304" i="1"/>
  <c r="P303" i="1"/>
  <c r="P546" i="1"/>
  <c r="P545" i="1"/>
  <c r="P559" i="1"/>
  <c r="P349" i="1"/>
  <c r="P348" i="1"/>
  <c r="P347" i="1"/>
  <c r="P616" i="1"/>
  <c r="P430" i="1"/>
  <c r="P429" i="1"/>
  <c r="P428" i="1"/>
  <c r="P427" i="1"/>
  <c r="P524" i="1"/>
  <c r="P523" i="1"/>
  <c r="P522" i="1"/>
  <c r="P521" i="1"/>
  <c r="P520" i="1"/>
  <c r="P519" i="1"/>
  <c r="P703" i="1"/>
  <c r="P684" i="1"/>
  <c r="P683" i="1"/>
  <c r="P819" i="1"/>
  <c r="P818" i="1"/>
  <c r="P817" i="1"/>
  <c r="P800" i="1"/>
  <c r="P799" i="1"/>
  <c r="P798" i="1"/>
  <c r="P797" i="1"/>
  <c r="P796" i="1"/>
  <c r="P795" i="1"/>
  <c r="P794" i="1"/>
  <c r="P793" i="1"/>
  <c r="P792" i="1"/>
  <c r="P791" i="1"/>
  <c r="P693" i="1"/>
  <c r="P137" i="1"/>
  <c r="P136" i="1"/>
  <c r="P179" i="1"/>
  <c r="P178" i="1"/>
  <c r="P209" i="1"/>
  <c r="P278" i="1"/>
  <c r="P382" i="1"/>
  <c r="P587" i="1"/>
  <c r="P586" i="1"/>
  <c r="P135" i="1"/>
  <c r="P381" i="1"/>
  <c r="P482" i="1"/>
  <c r="P153" i="1"/>
  <c r="P152" i="1"/>
  <c r="P151" i="1"/>
  <c r="P235" i="1"/>
  <c r="P234" i="1"/>
  <c r="P233" i="1"/>
  <c r="P232" i="1"/>
  <c r="P231" i="1"/>
  <c r="P230" i="1"/>
  <c r="P259" i="1"/>
  <c r="P258" i="1"/>
  <c r="P257" i="1"/>
  <c r="P256" i="1"/>
  <c r="P302" i="1"/>
  <c r="P558" i="1"/>
  <c r="P346" i="1"/>
  <c r="P345" i="1"/>
  <c r="P344" i="1"/>
  <c r="P343" i="1"/>
  <c r="P342" i="1"/>
  <c r="P341" i="1"/>
  <c r="P615" i="1"/>
  <c r="P426" i="1"/>
  <c r="P785" i="1"/>
  <c r="P750" i="1"/>
  <c r="P748" i="1"/>
  <c r="P654" i="1"/>
  <c r="P653" i="1"/>
  <c r="P652" i="1"/>
  <c r="P651" i="1"/>
  <c r="P301" i="1"/>
  <c r="P340" i="1"/>
  <c r="P664" i="1"/>
  <c r="P643" i="1"/>
  <c r="P300" i="1"/>
  <c r="P299" i="1"/>
  <c r="P425" i="1"/>
  <c r="P747" i="1"/>
  <c r="P134" i="1"/>
  <c r="P456" i="1"/>
  <c r="P455" i="1"/>
  <c r="P454" i="1"/>
  <c r="P453" i="1"/>
  <c r="P585" i="1"/>
  <c r="P584" i="1"/>
  <c r="P255" i="1"/>
  <c r="P229" i="1"/>
  <c r="P544" i="1"/>
  <c r="P339" i="1"/>
  <c r="P518" i="1"/>
  <c r="P746" i="1"/>
  <c r="P629" i="1"/>
  <c r="P441" i="1"/>
  <c r="P440" i="1"/>
  <c r="P439" i="1"/>
  <c r="P438" i="1"/>
  <c r="P437" i="1"/>
  <c r="P132" i="1"/>
  <c r="P131" i="1"/>
  <c r="P177" i="1"/>
  <c r="P208" i="1"/>
  <c r="P380" i="1"/>
  <c r="P452" i="1"/>
  <c r="P176" i="1"/>
  <c r="P569" i="1"/>
  <c r="P54" i="1"/>
  <c r="P53" i="1"/>
  <c r="P52" i="1"/>
  <c r="P101" i="1"/>
  <c r="P100" i="1"/>
  <c r="P99" i="1"/>
  <c r="P298" i="1"/>
  <c r="P297" i="1"/>
  <c r="P296" i="1"/>
  <c r="P295" i="1"/>
  <c r="P294" i="1"/>
  <c r="P293" i="1"/>
  <c r="P291" i="1"/>
  <c r="P290" i="1"/>
  <c r="P289" i="1"/>
  <c r="P288" i="1"/>
  <c r="P287" i="1"/>
  <c r="P286" i="1"/>
  <c r="P285" i="1"/>
  <c r="P284" i="1"/>
  <c r="P111" i="1"/>
  <c r="P338" i="1"/>
  <c r="P337" i="1"/>
  <c r="P336" i="1"/>
  <c r="P335" i="1"/>
  <c r="P334" i="1"/>
  <c r="P424" i="1"/>
  <c r="P423" i="1"/>
  <c r="P422" i="1"/>
  <c r="P421" i="1"/>
  <c r="P420" i="1"/>
  <c r="P419" i="1"/>
  <c r="P418" i="1"/>
  <c r="P702" i="1"/>
  <c r="P581" i="1"/>
  <c r="P580" i="1"/>
  <c r="P89" i="1"/>
  <c r="P98" i="1"/>
  <c r="P175" i="1"/>
  <c r="P468" i="1"/>
  <c r="P481" i="1"/>
  <c r="P583" i="1"/>
  <c r="P694" i="1"/>
  <c r="P130" i="1"/>
  <c r="P582" i="1"/>
  <c r="P228" i="1"/>
  <c r="P227" i="1"/>
  <c r="P226" i="1"/>
  <c r="P332" i="1"/>
  <c r="P517" i="1"/>
  <c r="P745" i="1"/>
  <c r="P564" i="1"/>
  <c r="P711" i="1"/>
  <c r="P48" i="1"/>
  <c r="P88" i="1"/>
  <c r="P87" i="1"/>
  <c r="P86" i="1"/>
  <c r="P129" i="1"/>
  <c r="P128" i="1"/>
  <c r="P127" i="1"/>
  <c r="P126" i="1"/>
  <c r="P125" i="1"/>
  <c r="P124" i="1"/>
  <c r="P123" i="1"/>
  <c r="P122" i="1"/>
  <c r="P119" i="1"/>
  <c r="P118" i="1"/>
  <c r="P207" i="1"/>
  <c r="P366" i="1"/>
  <c r="P365" i="1"/>
  <c r="P363" i="1"/>
  <c r="P362" i="1"/>
  <c r="P480" i="1"/>
  <c r="P556" i="1"/>
  <c r="P555" i="1"/>
  <c r="P554" i="1"/>
  <c r="P553" i="1"/>
  <c r="P552" i="1"/>
  <c r="P551" i="1"/>
  <c r="P572" i="1"/>
  <c r="P642" i="1"/>
  <c r="P550" i="1"/>
  <c r="P150" i="1"/>
  <c r="P149" i="1"/>
  <c r="P254" i="1"/>
  <c r="P461" i="1"/>
  <c r="P460" i="1"/>
  <c r="P459" i="1"/>
  <c r="P458" i="1"/>
  <c r="P457" i="1"/>
  <c r="P417" i="1"/>
  <c r="P516" i="1"/>
  <c r="P515" i="1"/>
  <c r="P514" i="1"/>
  <c r="P513" i="1"/>
  <c r="P512" i="1"/>
  <c r="P511" i="1"/>
  <c r="P510" i="1"/>
  <c r="P509" i="1"/>
  <c r="P508" i="1"/>
  <c r="P507" i="1"/>
  <c r="P506" i="1"/>
  <c r="P778" i="1"/>
  <c r="P436" i="1"/>
  <c r="P435" i="1"/>
  <c r="P97" i="1"/>
  <c r="P96" i="1"/>
  <c r="P252" i="1"/>
  <c r="P467" i="1"/>
  <c r="P568" i="1"/>
  <c r="P567" i="1"/>
  <c r="P566" i="1"/>
  <c r="P692" i="1"/>
  <c r="P709" i="1"/>
  <c r="P85" i="1"/>
  <c r="P641" i="1"/>
  <c r="P283" i="1"/>
  <c r="P543" i="1"/>
  <c r="P331" i="1"/>
  <c r="P330" i="1"/>
  <c r="P329" i="1"/>
  <c r="P328" i="1"/>
  <c r="P614" i="1"/>
  <c r="P505" i="1"/>
  <c r="P491" i="1"/>
  <c r="P251" i="1"/>
  <c r="P361" i="1"/>
  <c r="P451" i="1"/>
  <c r="P450" i="1"/>
  <c r="P646" i="1"/>
  <c r="P691" i="1"/>
  <c r="P174" i="1"/>
  <c r="P148" i="1"/>
  <c r="P542" i="1"/>
  <c r="P327" i="1"/>
  <c r="P326" i="1"/>
  <c r="P325" i="1"/>
  <c r="P613" i="1"/>
  <c r="P504" i="1"/>
  <c r="P608" i="1"/>
  <c r="P784" i="1"/>
  <c r="P474" i="1"/>
  <c r="P473" i="1"/>
  <c r="P379" i="1"/>
  <c r="P466" i="1"/>
  <c r="P324" i="1"/>
  <c r="P28" i="1"/>
  <c r="P27" i="1"/>
  <c r="P26" i="1"/>
  <c r="P24" i="1"/>
  <c r="P23" i="1"/>
  <c r="P22" i="1"/>
  <c r="P21" i="1"/>
  <c r="P20" i="1"/>
  <c r="P47" i="1"/>
  <c r="P46" i="1"/>
  <c r="P45" i="1"/>
  <c r="P44" i="1"/>
  <c r="P43" i="1"/>
  <c r="P42" i="1"/>
  <c r="P41" i="1"/>
  <c r="P40" i="1"/>
  <c r="P39" i="1"/>
  <c r="P63" i="1"/>
  <c r="P62" i="1"/>
  <c r="P61" i="1"/>
  <c r="P60" i="1"/>
  <c r="P59" i="1"/>
  <c r="P58" i="1"/>
  <c r="P57" i="1"/>
  <c r="P56" i="1"/>
  <c r="P84" i="1"/>
  <c r="P83" i="1"/>
  <c r="P82" i="1"/>
  <c r="P95" i="1"/>
  <c r="P206" i="1"/>
  <c r="P205" i="1"/>
  <c r="P203" i="1"/>
  <c r="P202" i="1"/>
  <c r="P201" i="1"/>
  <c r="P200" i="1"/>
  <c r="P199" i="1"/>
  <c r="P198" i="1"/>
  <c r="P197" i="1"/>
  <c r="P196" i="1"/>
  <c r="P195" i="1"/>
  <c r="P248" i="1"/>
  <c r="P247" i="1"/>
  <c r="P246" i="1"/>
  <c r="P245" i="1"/>
  <c r="P244" i="1"/>
  <c r="P243" i="1"/>
  <c r="P242" i="1"/>
  <c r="P241" i="1"/>
  <c r="P277" i="1"/>
  <c r="P273" i="1"/>
  <c r="P360" i="1"/>
  <c r="P378" i="1"/>
  <c r="P377" i="1"/>
  <c r="P449" i="1"/>
  <c r="P448" i="1"/>
  <c r="P447" i="1"/>
  <c r="P446" i="1"/>
  <c r="P479" i="1"/>
  <c r="P478" i="1"/>
  <c r="P19" i="1"/>
  <c r="P376" i="1"/>
  <c r="P465" i="1"/>
  <c r="P253" i="1"/>
  <c r="P541" i="1"/>
  <c r="P323" i="1"/>
  <c r="P322" i="1"/>
  <c r="P732" i="1"/>
  <c r="P731" i="1"/>
  <c r="P730" i="1"/>
  <c r="P400" i="1"/>
  <c r="P579" i="1"/>
  <c r="P578" i="1"/>
  <c r="P577" i="1"/>
  <c r="P744" i="1"/>
  <c r="P789" i="1"/>
  <c r="P464" i="1"/>
  <c r="P477" i="1"/>
  <c r="P708" i="1"/>
  <c r="P321" i="1"/>
  <c r="P319" i="1"/>
  <c r="P612" i="1"/>
  <c r="P783" i="1"/>
  <c r="P743" i="1"/>
  <c r="P742" i="1"/>
  <c r="P385" i="1"/>
  <c r="P384" i="1"/>
  <c r="P383" i="1"/>
  <c r="P81" i="1"/>
  <c r="P194" i="1"/>
  <c r="P375" i="1"/>
  <c r="P690" i="1"/>
  <c r="P689" i="1"/>
  <c r="P18" i="1"/>
  <c r="P34" i="1"/>
  <c r="P33" i="1"/>
  <c r="P32" i="1"/>
  <c r="P51" i="1"/>
  <c r="P50" i="1"/>
  <c r="P49" i="1"/>
  <c r="P147" i="1"/>
  <c r="P225" i="1"/>
  <c r="P224" i="1"/>
  <c r="P223" i="1"/>
  <c r="P318" i="1"/>
  <c r="P741" i="1"/>
  <c r="P364" i="1"/>
  <c r="P814" i="1"/>
  <c r="P31" i="1"/>
  <c r="P117" i="1"/>
  <c r="P193" i="1"/>
  <c r="P192" i="1"/>
  <c r="P191" i="1"/>
  <c r="P272" i="1"/>
  <c r="P476" i="1"/>
  <c r="P688" i="1"/>
  <c r="P707" i="1"/>
  <c r="P740" i="1"/>
  <c r="P739" i="1"/>
  <c r="P816" i="1"/>
  <c r="P350" i="1"/>
  <c r="P55" i="1"/>
  <c r="P80" i="1"/>
  <c r="P271" i="1"/>
  <c r="P475" i="1"/>
  <c r="P270" i="1"/>
  <c r="P317" i="1"/>
  <c r="P416" i="1"/>
  <c r="P503" i="1"/>
  <c r="P502" i="1"/>
  <c r="P501" i="1"/>
  <c r="P500" i="1"/>
  <c r="P499" i="1"/>
  <c r="P701" i="1"/>
  <c r="P607" i="1"/>
  <c r="P682" i="1"/>
  <c r="P777" i="1"/>
  <c r="P333" i="1"/>
  <c r="P687" i="1"/>
  <c r="P734" i="1"/>
  <c r="P681" i="1"/>
  <c r="P680" i="1"/>
  <c r="P776" i="1"/>
  <c r="P729" i="1"/>
  <c r="P775" i="1"/>
  <c r="P774" i="1"/>
  <c r="P773" i="1"/>
  <c r="P772" i="1"/>
  <c r="P771" i="1"/>
  <c r="P788" i="1"/>
  <c r="P320" i="1"/>
  <c r="P222" i="1"/>
  <c r="P221" i="1"/>
  <c r="P267" i="1"/>
  <c r="P316" i="1"/>
  <c r="P315" i="1"/>
  <c r="P611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98" i="1"/>
  <c r="P497" i="1"/>
  <c r="P496" i="1"/>
  <c r="P606" i="1"/>
  <c r="P605" i="1"/>
  <c r="P728" i="1"/>
  <c r="P292" i="1"/>
  <c r="P576" i="1"/>
  <c r="P695" i="1"/>
  <c r="P495" i="1"/>
  <c r="P494" i="1"/>
  <c r="P604" i="1"/>
  <c r="P603" i="1"/>
  <c r="P679" i="1"/>
  <c r="P678" i="1"/>
  <c r="P677" i="1"/>
  <c r="P676" i="1"/>
  <c r="P675" i="1"/>
  <c r="P754" i="1"/>
  <c r="P753" i="1"/>
  <c r="P727" i="1"/>
  <c r="P726" i="1"/>
  <c r="P276" i="1"/>
  <c r="P275" i="1"/>
  <c r="P274" i="1"/>
  <c r="P173" i="1"/>
  <c r="P172" i="1"/>
  <c r="P182" i="1"/>
  <c r="P374" i="1"/>
  <c r="P645" i="1"/>
  <c r="P220" i="1"/>
  <c r="P314" i="1"/>
  <c r="P313" i="1"/>
  <c r="P265" i="1"/>
  <c r="P549" i="1"/>
  <c r="P640" i="1"/>
  <c r="P146" i="1"/>
  <c r="P219" i="1"/>
  <c r="P540" i="1"/>
  <c r="P539" i="1"/>
  <c r="P538" i="1"/>
  <c r="P537" i="1"/>
  <c r="P266" i="1"/>
  <c r="P264" i="1"/>
  <c r="P399" i="1"/>
  <c r="P602" i="1"/>
  <c r="P674" i="1"/>
  <c r="P725" i="1"/>
  <c r="P250" i="1"/>
  <c r="P249" i="1"/>
  <c r="P17" i="1"/>
  <c r="P30" i="1"/>
  <c r="P79" i="1"/>
  <c r="P78" i="1"/>
  <c r="P77" i="1"/>
  <c r="P76" i="1"/>
  <c r="P75" i="1"/>
  <c r="P93" i="1"/>
  <c r="P116" i="1"/>
  <c r="P115" i="1"/>
  <c r="P171" i="1"/>
  <c r="P190" i="1"/>
  <c r="P189" i="1"/>
  <c r="P185" i="1"/>
  <c r="P240" i="1"/>
  <c r="P373" i="1"/>
  <c r="P445" i="1"/>
  <c r="P463" i="1"/>
  <c r="P472" i="1"/>
  <c r="P565" i="1"/>
  <c r="P575" i="1"/>
  <c r="P574" i="1"/>
  <c r="P610" i="1"/>
  <c r="P639" i="1"/>
  <c r="P92" i="1"/>
  <c r="P638" i="1"/>
  <c r="P145" i="1"/>
  <c r="P144" i="1"/>
  <c r="P218" i="1"/>
  <c r="P217" i="1"/>
  <c r="P216" i="1"/>
  <c r="P215" i="1"/>
  <c r="P214" i="1"/>
  <c r="P213" i="1"/>
  <c r="P212" i="1"/>
  <c r="P536" i="1"/>
  <c r="P535" i="1"/>
  <c r="P263" i="1"/>
  <c r="P312" i="1"/>
  <c r="P311" i="1"/>
  <c r="P663" i="1"/>
  <c r="P724" i="1"/>
  <c r="P782" i="1"/>
  <c r="P781" i="1"/>
  <c r="P204" i="1"/>
  <c r="P114" i="1"/>
  <c r="P444" i="1"/>
  <c r="P573" i="1"/>
  <c r="P262" i="1"/>
  <c r="P310" i="1"/>
  <c r="P309" i="1"/>
  <c r="P308" i="1"/>
  <c r="P307" i="1"/>
  <c r="P493" i="1"/>
  <c r="P492" i="1"/>
  <c r="P601" i="1"/>
  <c r="P738" i="1"/>
  <c r="P770" i="1"/>
  <c r="P769" i="1"/>
  <c r="P768" i="1"/>
  <c r="P188" i="1"/>
  <c r="P187" i="1"/>
  <c r="P186" i="1"/>
  <c r="P16" i="1"/>
  <c r="P74" i="1"/>
  <c r="P69" i="1"/>
  <c r="P68" i="1"/>
  <c r="P67" i="1"/>
  <c r="P91" i="1"/>
  <c r="P113" i="1"/>
  <c r="P170" i="1"/>
  <c r="P239" i="1"/>
  <c r="P372" i="1"/>
  <c r="P371" i="1"/>
  <c r="P370" i="1"/>
  <c r="P369" i="1"/>
  <c r="P261" i="1"/>
  <c r="P398" i="1"/>
  <c r="P737" i="1"/>
  <c r="P15" i="1"/>
  <c r="P112" i="1"/>
  <c r="P184" i="1"/>
  <c r="P238" i="1"/>
  <c r="P66" i="1"/>
  <c r="P237" i="1"/>
  <c r="P236" i="1"/>
  <c r="P368" i="1"/>
  <c r="P443" i="1"/>
  <c r="P110" i="1"/>
  <c r="P534" i="1"/>
  <c r="P723" i="1"/>
  <c r="P65" i="1"/>
  <c r="P183" i="1"/>
  <c r="P696" i="1"/>
  <c r="P282" i="1"/>
  <c r="P109" i="1"/>
  <c r="P108" i="1"/>
  <c r="P107" i="1"/>
  <c r="P106" i="1"/>
  <c r="P105" i="1"/>
  <c r="P104" i="1"/>
  <c r="P103" i="1"/>
  <c r="P102" i="1"/>
  <c r="P490" i="1"/>
  <c r="P211" i="1"/>
  <c r="P210" i="1"/>
  <c r="P462" i="1"/>
  <c r="P706" i="1"/>
  <c r="P489" i="1"/>
  <c r="P722" i="1"/>
  <c r="P138" i="1"/>
  <c r="P169" i="1"/>
  <c r="P442" i="1"/>
  <c r="P609" i="1"/>
  <c r="P710" i="1"/>
  <c r="P133" i="1"/>
  <c r="P143" i="1"/>
  <c r="P397" i="1"/>
  <c r="P662" i="1"/>
  <c r="P661" i="1"/>
  <c r="P660" i="1"/>
  <c r="P488" i="1"/>
  <c r="P487" i="1"/>
  <c r="P600" i="1"/>
  <c r="P599" i="1"/>
  <c r="P598" i="1"/>
  <c r="P721" i="1"/>
  <c r="P121" i="1"/>
  <c r="P120" i="1"/>
  <c r="P269" i="1"/>
  <c r="P268" i="1"/>
  <c r="P548" i="1"/>
  <c r="P644" i="1"/>
  <c r="P142" i="1"/>
  <c r="P141" i="1"/>
  <c r="P306" i="1"/>
  <c r="P305" i="1"/>
  <c r="P659" i="1"/>
  <c r="P658" i="1"/>
  <c r="P657" i="1"/>
  <c r="P656" i="1"/>
  <c r="P655" i="1"/>
  <c r="P650" i="1"/>
  <c r="P649" i="1"/>
  <c r="P597" i="1"/>
  <c r="P596" i="1"/>
  <c r="P733" i="1"/>
  <c r="P673" i="1"/>
  <c r="P720" i="1"/>
  <c r="P719" i="1"/>
  <c r="P718" i="1"/>
  <c r="P717" i="1"/>
  <c r="P716" i="1"/>
  <c r="P715" i="1"/>
  <c r="P94" i="1"/>
  <c r="P396" i="1"/>
  <c r="P395" i="1"/>
  <c r="P394" i="1"/>
  <c r="P393" i="1"/>
  <c r="P392" i="1"/>
  <c r="P391" i="1"/>
  <c r="P390" i="1"/>
  <c r="P595" i="1"/>
  <c r="P594" i="1"/>
  <c r="P593" i="1"/>
  <c r="P592" i="1"/>
  <c r="P672" i="1"/>
  <c r="P671" i="1"/>
  <c r="P670" i="1"/>
  <c r="P669" i="1"/>
  <c r="P668" i="1"/>
  <c r="P667" i="1"/>
  <c r="P714" i="1"/>
  <c r="P767" i="1"/>
  <c r="P766" i="1"/>
  <c r="P73" i="1"/>
  <c r="P72" i="1"/>
  <c r="P71" i="1"/>
  <c r="P70" i="1"/>
  <c r="P168" i="1"/>
  <c r="P571" i="1"/>
  <c r="P570" i="1"/>
  <c r="P686" i="1"/>
  <c r="P140" i="1"/>
  <c r="P281" i="1"/>
  <c r="P280" i="1"/>
  <c r="P648" i="1"/>
  <c r="P486" i="1"/>
  <c r="P485" i="1"/>
  <c r="P591" i="1"/>
  <c r="P590" i="1"/>
  <c r="P666" i="1"/>
  <c r="P752" i="1"/>
  <c r="P713" i="1"/>
  <c r="P780" i="1"/>
  <c r="P779" i="1"/>
  <c r="P765" i="1"/>
  <c r="P764" i="1"/>
  <c r="P763" i="1"/>
  <c r="P762" i="1"/>
  <c r="P761" i="1"/>
  <c r="P760" i="1"/>
  <c r="P759" i="1"/>
  <c r="P758" i="1"/>
  <c r="P757" i="1"/>
  <c r="P756" i="1"/>
  <c r="P755" i="1"/>
  <c r="P815" i="1"/>
  <c r="P787" i="1"/>
  <c r="P786" i="1"/>
  <c r="P38" i="1"/>
  <c r="P37" i="1"/>
  <c r="P36" i="1"/>
  <c r="P35" i="1"/>
  <c r="P705" i="1"/>
  <c r="P260" i="1"/>
  <c r="P557" i="1"/>
  <c r="P484" i="1"/>
  <c r="P589" i="1"/>
  <c r="P29" i="1"/>
  <c r="P647" i="1"/>
  <c r="P483" i="1"/>
  <c r="P751" i="1"/>
  <c r="P64" i="1"/>
  <c r="P563" i="1"/>
  <c r="P367" i="1"/>
  <c r="P389" i="1"/>
  <c r="P700" i="1"/>
  <c r="P699" i="1"/>
  <c r="P698" i="1"/>
  <c r="P697" i="1"/>
  <c r="P588" i="1"/>
  <c r="P712" i="1"/>
  <c r="P14" i="1"/>
  <c r="P13" i="1"/>
  <c r="P12" i="1"/>
  <c r="P11" i="1"/>
  <c r="P10" i="1"/>
  <c r="P9" i="1"/>
  <c r="P8" i="1"/>
  <c r="P7" i="1"/>
  <c r="K90" i="1"/>
  <c r="K139" i="1"/>
  <c r="K388" i="1"/>
  <c r="K167" i="1"/>
  <c r="K166" i="1"/>
  <c r="K165" i="1"/>
  <c r="K164" i="1"/>
  <c r="K163" i="1"/>
  <c r="K162" i="1"/>
  <c r="K561" i="1"/>
  <c r="K359" i="1"/>
  <c r="K358" i="1"/>
  <c r="K357" i="1"/>
  <c r="K356" i="1"/>
  <c r="K355" i="1"/>
  <c r="K633" i="1"/>
  <c r="K632" i="1"/>
  <c r="K631" i="1"/>
  <c r="K630" i="1"/>
  <c r="K628" i="1"/>
  <c r="K627" i="1"/>
  <c r="K626" i="1"/>
  <c r="K625" i="1"/>
  <c r="K434" i="1"/>
  <c r="K433" i="1"/>
  <c r="K432" i="1"/>
  <c r="K665" i="1"/>
  <c r="K533" i="1"/>
  <c r="K532" i="1"/>
  <c r="K531" i="1"/>
  <c r="K530" i="1"/>
  <c r="K529" i="1"/>
  <c r="K528" i="1"/>
  <c r="K704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13" i="1"/>
  <c r="K812" i="1"/>
  <c r="K811" i="1"/>
  <c r="K810" i="1"/>
  <c r="K809" i="1"/>
  <c r="K790" i="1"/>
  <c r="K181" i="1"/>
  <c r="K387" i="1"/>
  <c r="K471" i="1"/>
  <c r="K470" i="1"/>
  <c r="K161" i="1"/>
  <c r="K160" i="1"/>
  <c r="K159" i="1"/>
  <c r="K547" i="1"/>
  <c r="K354" i="1"/>
  <c r="K353" i="1"/>
  <c r="K352" i="1"/>
  <c r="K351" i="1"/>
  <c r="K620" i="1"/>
  <c r="K619" i="1"/>
  <c r="K431" i="1"/>
  <c r="K527" i="1"/>
  <c r="K526" i="1"/>
  <c r="K525" i="1"/>
  <c r="K685" i="1"/>
  <c r="K828" i="1"/>
  <c r="K827" i="1"/>
  <c r="K808" i="1"/>
  <c r="K807" i="1"/>
  <c r="K806" i="1"/>
  <c r="K805" i="1"/>
  <c r="K804" i="1"/>
  <c r="K803" i="1"/>
  <c r="K802" i="1"/>
  <c r="K801" i="1"/>
  <c r="K749" i="1"/>
  <c r="K180" i="1"/>
  <c r="K279" i="1"/>
  <c r="K386" i="1"/>
  <c r="K469" i="1"/>
  <c r="K158" i="1"/>
  <c r="K157" i="1"/>
  <c r="K156" i="1"/>
  <c r="K155" i="1"/>
  <c r="K154" i="1"/>
  <c r="K304" i="1"/>
  <c r="K303" i="1"/>
  <c r="K546" i="1"/>
  <c r="K545" i="1"/>
  <c r="K559" i="1"/>
  <c r="K349" i="1"/>
  <c r="K348" i="1"/>
  <c r="K347" i="1"/>
  <c r="K616" i="1"/>
  <c r="K430" i="1"/>
  <c r="K429" i="1"/>
  <c r="K428" i="1"/>
  <c r="K427" i="1"/>
  <c r="K524" i="1"/>
  <c r="K523" i="1"/>
  <c r="K522" i="1"/>
  <c r="K521" i="1"/>
  <c r="K520" i="1"/>
  <c r="K519" i="1"/>
  <c r="K703" i="1"/>
  <c r="K684" i="1"/>
  <c r="K683" i="1"/>
  <c r="K819" i="1"/>
  <c r="K818" i="1"/>
  <c r="K817" i="1"/>
  <c r="K800" i="1"/>
  <c r="K799" i="1"/>
  <c r="K798" i="1"/>
  <c r="K797" i="1"/>
  <c r="K796" i="1"/>
  <c r="K795" i="1"/>
  <c r="K794" i="1"/>
  <c r="K793" i="1"/>
  <c r="K792" i="1"/>
  <c r="K791" i="1"/>
  <c r="K693" i="1"/>
  <c r="K137" i="1"/>
  <c r="K136" i="1"/>
  <c r="K179" i="1"/>
  <c r="K178" i="1"/>
  <c r="K209" i="1"/>
  <c r="K278" i="1"/>
  <c r="K382" i="1"/>
  <c r="K587" i="1"/>
  <c r="K586" i="1"/>
  <c r="K135" i="1"/>
  <c r="K381" i="1"/>
  <c r="K482" i="1"/>
  <c r="K153" i="1"/>
  <c r="K152" i="1"/>
  <c r="K151" i="1"/>
  <c r="K235" i="1"/>
  <c r="K234" i="1"/>
  <c r="K233" i="1"/>
  <c r="K232" i="1"/>
  <c r="K231" i="1"/>
  <c r="K230" i="1"/>
  <c r="K259" i="1"/>
  <c r="K258" i="1"/>
  <c r="K257" i="1"/>
  <c r="K256" i="1"/>
  <c r="K302" i="1"/>
  <c r="K558" i="1"/>
  <c r="K346" i="1"/>
  <c r="K345" i="1"/>
  <c r="K344" i="1"/>
  <c r="K343" i="1"/>
  <c r="K342" i="1"/>
  <c r="K341" i="1"/>
  <c r="K615" i="1"/>
  <c r="K426" i="1"/>
  <c r="K785" i="1"/>
  <c r="K750" i="1"/>
  <c r="K748" i="1"/>
  <c r="K654" i="1"/>
  <c r="K653" i="1"/>
  <c r="K652" i="1"/>
  <c r="K651" i="1"/>
  <c r="K301" i="1"/>
  <c r="K340" i="1"/>
  <c r="K664" i="1"/>
  <c r="K643" i="1"/>
  <c r="K300" i="1"/>
  <c r="K299" i="1"/>
  <c r="K425" i="1"/>
  <c r="K747" i="1"/>
  <c r="K134" i="1"/>
  <c r="K456" i="1"/>
  <c r="K455" i="1"/>
  <c r="K454" i="1"/>
  <c r="K453" i="1"/>
  <c r="K585" i="1"/>
  <c r="K584" i="1"/>
  <c r="K255" i="1"/>
  <c r="K229" i="1"/>
  <c r="K544" i="1"/>
  <c r="K339" i="1"/>
  <c r="K518" i="1"/>
  <c r="K746" i="1"/>
  <c r="K629" i="1"/>
  <c r="K441" i="1"/>
  <c r="K440" i="1"/>
  <c r="K439" i="1"/>
  <c r="K438" i="1"/>
  <c r="K437" i="1"/>
  <c r="K132" i="1"/>
  <c r="K131" i="1"/>
  <c r="K177" i="1"/>
  <c r="K208" i="1"/>
  <c r="K380" i="1"/>
  <c r="K452" i="1"/>
  <c r="K176" i="1"/>
  <c r="K569" i="1"/>
  <c r="K54" i="1"/>
  <c r="K53" i="1"/>
  <c r="K52" i="1"/>
  <c r="K101" i="1"/>
  <c r="K100" i="1"/>
  <c r="K99" i="1"/>
  <c r="K298" i="1"/>
  <c r="K297" i="1"/>
  <c r="K296" i="1"/>
  <c r="K295" i="1"/>
  <c r="K294" i="1"/>
  <c r="K293" i="1"/>
  <c r="K291" i="1"/>
  <c r="K290" i="1"/>
  <c r="K289" i="1"/>
  <c r="K288" i="1"/>
  <c r="K287" i="1"/>
  <c r="K286" i="1"/>
  <c r="K285" i="1"/>
  <c r="K284" i="1"/>
  <c r="K111" i="1"/>
  <c r="K338" i="1"/>
  <c r="K337" i="1"/>
  <c r="K336" i="1"/>
  <c r="K335" i="1"/>
  <c r="K334" i="1"/>
  <c r="K424" i="1"/>
  <c r="K423" i="1"/>
  <c r="K422" i="1"/>
  <c r="K421" i="1"/>
  <c r="K420" i="1"/>
  <c r="K419" i="1"/>
  <c r="K418" i="1"/>
  <c r="K702" i="1"/>
  <c r="K581" i="1"/>
  <c r="K580" i="1"/>
  <c r="K89" i="1"/>
  <c r="K98" i="1"/>
  <c r="K175" i="1"/>
  <c r="K468" i="1"/>
  <c r="K481" i="1"/>
  <c r="K583" i="1"/>
  <c r="K694" i="1"/>
  <c r="K130" i="1"/>
  <c r="K582" i="1"/>
  <c r="K228" i="1"/>
  <c r="K227" i="1"/>
  <c r="K226" i="1"/>
  <c r="K332" i="1"/>
  <c r="K517" i="1"/>
  <c r="K745" i="1"/>
  <c r="K564" i="1"/>
  <c r="K711" i="1"/>
  <c r="K48" i="1"/>
  <c r="K88" i="1"/>
  <c r="K87" i="1"/>
  <c r="K86" i="1"/>
  <c r="K129" i="1"/>
  <c r="K128" i="1"/>
  <c r="K127" i="1"/>
  <c r="K126" i="1"/>
  <c r="K125" i="1"/>
  <c r="K124" i="1"/>
  <c r="K123" i="1"/>
  <c r="K122" i="1"/>
  <c r="K119" i="1"/>
  <c r="K118" i="1"/>
  <c r="K207" i="1"/>
  <c r="K366" i="1"/>
  <c r="K365" i="1"/>
  <c r="K363" i="1"/>
  <c r="K362" i="1"/>
  <c r="K480" i="1"/>
  <c r="K556" i="1"/>
  <c r="K555" i="1"/>
  <c r="K554" i="1"/>
  <c r="K553" i="1"/>
  <c r="K552" i="1"/>
  <c r="K551" i="1"/>
  <c r="K572" i="1"/>
  <c r="K642" i="1"/>
  <c r="K550" i="1"/>
  <c r="K150" i="1"/>
  <c r="K149" i="1"/>
  <c r="K254" i="1"/>
  <c r="K461" i="1"/>
  <c r="K460" i="1"/>
  <c r="K459" i="1"/>
  <c r="K458" i="1"/>
  <c r="K457" i="1"/>
  <c r="K417" i="1"/>
  <c r="K516" i="1"/>
  <c r="K515" i="1"/>
  <c r="K514" i="1"/>
  <c r="K513" i="1"/>
  <c r="K512" i="1"/>
  <c r="K511" i="1"/>
  <c r="K510" i="1"/>
  <c r="K509" i="1"/>
  <c r="K508" i="1"/>
  <c r="K507" i="1"/>
  <c r="K506" i="1"/>
  <c r="K778" i="1"/>
  <c r="K436" i="1"/>
  <c r="K435" i="1"/>
  <c r="K97" i="1"/>
  <c r="K96" i="1"/>
  <c r="K252" i="1"/>
  <c r="K467" i="1"/>
  <c r="K568" i="1"/>
  <c r="K567" i="1"/>
  <c r="K566" i="1"/>
  <c r="K692" i="1"/>
  <c r="K709" i="1"/>
  <c r="K85" i="1"/>
  <c r="K641" i="1"/>
  <c r="K283" i="1"/>
  <c r="K543" i="1"/>
  <c r="K331" i="1"/>
  <c r="K330" i="1"/>
  <c r="K329" i="1"/>
  <c r="K328" i="1"/>
  <c r="K614" i="1"/>
  <c r="K505" i="1"/>
  <c r="K491" i="1"/>
  <c r="K251" i="1"/>
  <c r="K361" i="1"/>
  <c r="K451" i="1"/>
  <c r="K450" i="1"/>
  <c r="K646" i="1"/>
  <c r="K691" i="1"/>
  <c r="K174" i="1"/>
  <c r="K148" i="1"/>
  <c r="K542" i="1"/>
  <c r="K327" i="1"/>
  <c r="K326" i="1"/>
  <c r="K325" i="1"/>
  <c r="K613" i="1"/>
  <c r="K504" i="1"/>
  <c r="K608" i="1"/>
  <c r="K784" i="1"/>
  <c r="K474" i="1"/>
  <c r="K473" i="1"/>
  <c r="K379" i="1"/>
  <c r="K466" i="1"/>
  <c r="K324" i="1"/>
  <c r="K28" i="1"/>
  <c r="K27" i="1"/>
  <c r="K26" i="1"/>
  <c r="K24" i="1"/>
  <c r="K23" i="1"/>
  <c r="K22" i="1"/>
  <c r="K21" i="1"/>
  <c r="K20" i="1"/>
  <c r="K47" i="1"/>
  <c r="K46" i="1"/>
  <c r="K45" i="1"/>
  <c r="K44" i="1"/>
  <c r="K43" i="1"/>
  <c r="K42" i="1"/>
  <c r="K41" i="1"/>
  <c r="K40" i="1"/>
  <c r="K39" i="1"/>
  <c r="K63" i="1"/>
  <c r="K62" i="1"/>
  <c r="K61" i="1"/>
  <c r="K60" i="1"/>
  <c r="K59" i="1"/>
  <c r="K58" i="1"/>
  <c r="K57" i="1"/>
  <c r="K56" i="1"/>
  <c r="K84" i="1"/>
  <c r="K83" i="1"/>
  <c r="K82" i="1"/>
  <c r="K95" i="1"/>
  <c r="K206" i="1"/>
  <c r="K205" i="1"/>
  <c r="K203" i="1"/>
  <c r="K202" i="1"/>
  <c r="K201" i="1"/>
  <c r="K200" i="1"/>
  <c r="K199" i="1"/>
  <c r="K198" i="1"/>
  <c r="K197" i="1"/>
  <c r="K196" i="1"/>
  <c r="K195" i="1"/>
  <c r="K248" i="1"/>
  <c r="K247" i="1"/>
  <c r="K246" i="1"/>
  <c r="K245" i="1"/>
  <c r="K244" i="1"/>
  <c r="K243" i="1"/>
  <c r="K242" i="1"/>
  <c r="K241" i="1"/>
  <c r="K277" i="1"/>
  <c r="K273" i="1"/>
  <c r="K360" i="1"/>
  <c r="K378" i="1"/>
  <c r="K377" i="1"/>
  <c r="K449" i="1"/>
  <c r="K448" i="1"/>
  <c r="K447" i="1"/>
  <c r="K446" i="1"/>
  <c r="K479" i="1"/>
  <c r="K478" i="1"/>
  <c r="K19" i="1"/>
  <c r="K376" i="1"/>
  <c r="K465" i="1"/>
  <c r="K253" i="1"/>
  <c r="K541" i="1"/>
  <c r="K323" i="1"/>
  <c r="K322" i="1"/>
  <c r="K732" i="1"/>
  <c r="K731" i="1"/>
  <c r="K730" i="1"/>
  <c r="K400" i="1"/>
  <c r="K579" i="1"/>
  <c r="K578" i="1"/>
  <c r="K577" i="1"/>
  <c r="K744" i="1"/>
  <c r="K789" i="1"/>
  <c r="K464" i="1"/>
  <c r="K477" i="1"/>
  <c r="K708" i="1"/>
  <c r="K321" i="1"/>
  <c r="K319" i="1"/>
  <c r="K612" i="1"/>
  <c r="K783" i="1"/>
  <c r="K743" i="1"/>
  <c r="K742" i="1"/>
  <c r="K385" i="1"/>
  <c r="K384" i="1"/>
  <c r="K383" i="1"/>
  <c r="K81" i="1"/>
  <c r="K194" i="1"/>
  <c r="K375" i="1"/>
  <c r="K690" i="1"/>
  <c r="K689" i="1"/>
  <c r="K18" i="1"/>
  <c r="K34" i="1"/>
  <c r="K33" i="1"/>
  <c r="K32" i="1"/>
  <c r="K51" i="1"/>
  <c r="K50" i="1"/>
  <c r="K49" i="1"/>
  <c r="K147" i="1"/>
  <c r="K225" i="1"/>
  <c r="K224" i="1"/>
  <c r="K223" i="1"/>
  <c r="K318" i="1"/>
  <c r="K741" i="1"/>
  <c r="K364" i="1"/>
  <c r="K814" i="1"/>
  <c r="K31" i="1"/>
  <c r="K117" i="1"/>
  <c r="K193" i="1"/>
  <c r="K192" i="1"/>
  <c r="K191" i="1"/>
  <c r="K272" i="1"/>
  <c r="K476" i="1"/>
  <c r="K688" i="1"/>
  <c r="K707" i="1"/>
  <c r="K740" i="1"/>
  <c r="K739" i="1"/>
  <c r="K816" i="1"/>
  <c r="K350" i="1"/>
  <c r="K55" i="1"/>
  <c r="K80" i="1"/>
  <c r="K271" i="1"/>
  <c r="K475" i="1"/>
  <c r="K270" i="1"/>
  <c r="K317" i="1"/>
  <c r="K416" i="1"/>
  <c r="K503" i="1"/>
  <c r="K502" i="1"/>
  <c r="K501" i="1"/>
  <c r="K500" i="1"/>
  <c r="K499" i="1"/>
  <c r="K701" i="1"/>
  <c r="K607" i="1"/>
  <c r="K682" i="1"/>
  <c r="K777" i="1"/>
  <c r="K333" i="1"/>
  <c r="K687" i="1"/>
  <c r="K734" i="1"/>
  <c r="K681" i="1"/>
  <c r="K680" i="1"/>
  <c r="K776" i="1"/>
  <c r="K729" i="1"/>
  <c r="K775" i="1"/>
  <c r="K774" i="1"/>
  <c r="K773" i="1"/>
  <c r="K772" i="1"/>
  <c r="K771" i="1"/>
  <c r="K788" i="1"/>
  <c r="K320" i="1"/>
  <c r="K222" i="1"/>
  <c r="K221" i="1"/>
  <c r="K267" i="1"/>
  <c r="K316" i="1"/>
  <c r="K315" i="1"/>
  <c r="K611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98" i="1"/>
  <c r="K497" i="1"/>
  <c r="K496" i="1"/>
  <c r="K606" i="1"/>
  <c r="K605" i="1"/>
  <c r="K728" i="1"/>
  <c r="K292" i="1"/>
  <c r="K576" i="1"/>
  <c r="K695" i="1"/>
  <c r="K495" i="1"/>
  <c r="K494" i="1"/>
  <c r="K604" i="1"/>
  <c r="K603" i="1"/>
  <c r="K679" i="1"/>
  <c r="K678" i="1"/>
  <c r="K677" i="1"/>
  <c r="K676" i="1"/>
  <c r="K675" i="1"/>
  <c r="K754" i="1"/>
  <c r="K753" i="1"/>
  <c r="K727" i="1"/>
  <c r="K726" i="1"/>
  <c r="K276" i="1"/>
  <c r="K275" i="1"/>
  <c r="K274" i="1"/>
  <c r="K173" i="1"/>
  <c r="K172" i="1"/>
  <c r="K182" i="1"/>
  <c r="K374" i="1"/>
  <c r="K645" i="1"/>
  <c r="K220" i="1"/>
  <c r="K314" i="1"/>
  <c r="K313" i="1"/>
  <c r="K265" i="1"/>
  <c r="K549" i="1"/>
  <c r="K640" i="1"/>
  <c r="K146" i="1"/>
  <c r="K219" i="1"/>
  <c r="K540" i="1"/>
  <c r="K539" i="1"/>
  <c r="K538" i="1"/>
  <c r="K537" i="1"/>
  <c r="K266" i="1"/>
  <c r="K264" i="1"/>
  <c r="K399" i="1"/>
  <c r="K602" i="1"/>
  <c r="K674" i="1"/>
  <c r="K725" i="1"/>
  <c r="K250" i="1"/>
  <c r="K249" i="1"/>
  <c r="K17" i="1"/>
  <c r="K30" i="1"/>
  <c r="K79" i="1"/>
  <c r="K78" i="1"/>
  <c r="K77" i="1"/>
  <c r="K76" i="1"/>
  <c r="K75" i="1"/>
  <c r="K93" i="1"/>
  <c r="K116" i="1"/>
  <c r="K115" i="1"/>
  <c r="K171" i="1"/>
  <c r="K190" i="1"/>
  <c r="K189" i="1"/>
  <c r="K185" i="1"/>
  <c r="K240" i="1"/>
  <c r="K373" i="1"/>
  <c r="K445" i="1"/>
  <c r="K463" i="1"/>
  <c r="K472" i="1"/>
  <c r="K565" i="1"/>
  <c r="K575" i="1"/>
  <c r="K574" i="1"/>
  <c r="K610" i="1"/>
  <c r="K639" i="1"/>
  <c r="K92" i="1"/>
  <c r="K638" i="1"/>
  <c r="K145" i="1"/>
  <c r="K144" i="1"/>
  <c r="K218" i="1"/>
  <c r="K217" i="1"/>
  <c r="K216" i="1"/>
  <c r="K215" i="1"/>
  <c r="K214" i="1"/>
  <c r="K213" i="1"/>
  <c r="K212" i="1"/>
  <c r="K536" i="1"/>
  <c r="K535" i="1"/>
  <c r="K263" i="1"/>
  <c r="K312" i="1"/>
  <c r="K311" i="1"/>
  <c r="K663" i="1"/>
  <c r="K724" i="1"/>
  <c r="K782" i="1"/>
  <c r="K781" i="1"/>
  <c r="K204" i="1"/>
  <c r="K114" i="1"/>
  <c r="K444" i="1"/>
  <c r="K573" i="1"/>
  <c r="K262" i="1"/>
  <c r="K310" i="1"/>
  <c r="K309" i="1"/>
  <c r="K308" i="1"/>
  <c r="K307" i="1"/>
  <c r="K493" i="1"/>
  <c r="K492" i="1"/>
  <c r="K601" i="1"/>
  <c r="K738" i="1"/>
  <c r="K770" i="1"/>
  <c r="K769" i="1"/>
  <c r="K768" i="1"/>
  <c r="K188" i="1"/>
  <c r="K187" i="1"/>
  <c r="K186" i="1"/>
  <c r="K16" i="1"/>
  <c r="K74" i="1"/>
  <c r="K69" i="1"/>
  <c r="K68" i="1"/>
  <c r="K67" i="1"/>
  <c r="K91" i="1"/>
  <c r="K113" i="1"/>
  <c r="K170" i="1"/>
  <c r="K239" i="1"/>
  <c r="K372" i="1"/>
  <c r="K371" i="1"/>
  <c r="K370" i="1"/>
  <c r="K369" i="1"/>
  <c r="K261" i="1"/>
  <c r="K398" i="1"/>
  <c r="K737" i="1"/>
  <c r="K15" i="1"/>
  <c r="K112" i="1"/>
  <c r="K184" i="1"/>
  <c r="K238" i="1"/>
  <c r="K66" i="1"/>
  <c r="K237" i="1"/>
  <c r="K236" i="1"/>
  <c r="K368" i="1"/>
  <c r="K443" i="1"/>
  <c r="K110" i="1"/>
  <c r="K534" i="1"/>
  <c r="K723" i="1"/>
  <c r="K65" i="1"/>
  <c r="K183" i="1"/>
  <c r="K696" i="1"/>
  <c r="K282" i="1"/>
  <c r="K109" i="1"/>
  <c r="K108" i="1"/>
  <c r="K107" i="1"/>
  <c r="K106" i="1"/>
  <c r="K105" i="1"/>
  <c r="K104" i="1"/>
  <c r="K103" i="1"/>
  <c r="K102" i="1"/>
  <c r="K490" i="1"/>
  <c r="K211" i="1"/>
  <c r="K210" i="1"/>
  <c r="K462" i="1"/>
  <c r="K706" i="1"/>
  <c r="K489" i="1"/>
  <c r="K722" i="1"/>
  <c r="K138" i="1"/>
  <c r="K169" i="1"/>
  <c r="K442" i="1"/>
  <c r="K609" i="1"/>
  <c r="K710" i="1"/>
  <c r="K133" i="1"/>
  <c r="K143" i="1"/>
  <c r="K397" i="1"/>
  <c r="K662" i="1"/>
  <c r="K661" i="1"/>
  <c r="K660" i="1"/>
  <c r="K488" i="1"/>
  <c r="K487" i="1"/>
  <c r="K600" i="1"/>
  <c r="K599" i="1"/>
  <c r="K598" i="1"/>
  <c r="K721" i="1"/>
  <c r="K121" i="1"/>
  <c r="K120" i="1"/>
  <c r="K269" i="1"/>
  <c r="K268" i="1"/>
  <c r="K548" i="1"/>
  <c r="K644" i="1"/>
  <c r="K142" i="1"/>
  <c r="K141" i="1"/>
  <c r="K306" i="1"/>
  <c r="K305" i="1"/>
  <c r="K659" i="1"/>
  <c r="K658" i="1"/>
  <c r="K657" i="1"/>
  <c r="K656" i="1"/>
  <c r="K655" i="1"/>
  <c r="K650" i="1"/>
  <c r="K649" i="1"/>
  <c r="K597" i="1"/>
  <c r="K596" i="1"/>
  <c r="K733" i="1"/>
  <c r="K673" i="1"/>
  <c r="K720" i="1"/>
  <c r="K719" i="1"/>
  <c r="K718" i="1"/>
  <c r="K717" i="1"/>
  <c r="K716" i="1"/>
  <c r="K715" i="1"/>
  <c r="K94" i="1"/>
  <c r="K396" i="1"/>
  <c r="K395" i="1"/>
  <c r="K394" i="1"/>
  <c r="K393" i="1"/>
  <c r="K392" i="1"/>
  <c r="K391" i="1"/>
  <c r="K390" i="1"/>
  <c r="K595" i="1"/>
  <c r="K594" i="1"/>
  <c r="K593" i="1"/>
  <c r="K592" i="1"/>
  <c r="K672" i="1"/>
  <c r="K671" i="1"/>
  <c r="K670" i="1"/>
  <c r="K669" i="1"/>
  <c r="K668" i="1"/>
  <c r="K667" i="1"/>
  <c r="K714" i="1"/>
  <c r="K767" i="1"/>
  <c r="K766" i="1"/>
  <c r="K73" i="1"/>
  <c r="K72" i="1"/>
  <c r="K71" i="1"/>
  <c r="K70" i="1"/>
  <c r="K168" i="1"/>
  <c r="K571" i="1"/>
  <c r="K570" i="1"/>
  <c r="K686" i="1"/>
  <c r="K140" i="1"/>
  <c r="K281" i="1"/>
  <c r="K280" i="1"/>
  <c r="K648" i="1"/>
  <c r="K486" i="1"/>
  <c r="K485" i="1"/>
  <c r="K591" i="1"/>
  <c r="K590" i="1"/>
  <c r="K666" i="1"/>
  <c r="K752" i="1"/>
  <c r="K713" i="1"/>
  <c r="K780" i="1"/>
  <c r="K779" i="1"/>
  <c r="K765" i="1"/>
  <c r="K764" i="1"/>
  <c r="K763" i="1"/>
  <c r="K762" i="1"/>
  <c r="K761" i="1"/>
  <c r="K760" i="1"/>
  <c r="K759" i="1"/>
  <c r="K758" i="1"/>
  <c r="K757" i="1"/>
  <c r="K756" i="1"/>
  <c r="K755" i="1"/>
  <c r="K815" i="1"/>
  <c r="K787" i="1"/>
  <c r="K786" i="1"/>
  <c r="K38" i="1"/>
  <c r="K37" i="1"/>
  <c r="K36" i="1"/>
  <c r="K35" i="1"/>
  <c r="K705" i="1"/>
  <c r="K260" i="1"/>
  <c r="K557" i="1"/>
  <c r="K484" i="1"/>
  <c r="K589" i="1"/>
  <c r="K29" i="1"/>
  <c r="K647" i="1"/>
  <c r="K483" i="1"/>
  <c r="K751" i="1"/>
  <c r="K64" i="1"/>
  <c r="K563" i="1"/>
  <c r="K367" i="1"/>
  <c r="K389" i="1"/>
  <c r="K700" i="1"/>
  <c r="K699" i="1"/>
  <c r="K698" i="1"/>
  <c r="K697" i="1"/>
  <c r="K588" i="1"/>
  <c r="K712" i="1"/>
  <c r="K14" i="1"/>
  <c r="K13" i="1"/>
  <c r="K12" i="1"/>
  <c r="K11" i="1"/>
  <c r="K10" i="1"/>
  <c r="K9" i="1"/>
  <c r="K8" i="1"/>
  <c r="K7" i="1"/>
  <c r="V613" i="1" l="1"/>
  <c r="V822" i="1"/>
  <c r="V94" i="1"/>
  <c r="V585" i="1"/>
  <c r="V73" i="1"/>
  <c r="V619" i="1"/>
  <c r="V13" i="1"/>
  <c r="V290" i="1"/>
  <c r="V313" i="1"/>
  <c r="V653" i="1"/>
  <c r="V473" i="1"/>
  <c r="V235" i="1"/>
  <c r="V256" i="1"/>
  <c r="V775" i="1"/>
  <c r="V807" i="1"/>
  <c r="V725" i="1"/>
  <c r="V163" i="1"/>
  <c r="V825" i="1"/>
  <c r="V281" i="1"/>
  <c r="V162" i="1"/>
  <c r="V283" i="1"/>
  <c r="V621" i="1"/>
  <c r="V91" i="1"/>
  <c r="V576" i="1"/>
  <c r="V695" i="1"/>
  <c r="V295" i="1"/>
  <c r="V815" i="1"/>
  <c r="V53" i="1"/>
  <c r="V300" i="1"/>
  <c r="V650" i="1"/>
  <c r="V773" i="1"/>
  <c r="V465" i="1"/>
  <c r="V258" i="1"/>
  <c r="V601" i="1"/>
  <c r="V231" i="1"/>
  <c r="V592" i="1"/>
  <c r="V545" i="1"/>
  <c r="V459" i="1"/>
  <c r="V864" i="1"/>
  <c r="V257" i="1"/>
  <c r="V448" i="1"/>
  <c r="V265" i="1"/>
  <c r="V286" i="1"/>
  <c r="V492" i="1"/>
  <c r="V616" i="1"/>
  <c r="V734" i="1"/>
  <c r="V835" i="1"/>
  <c r="V367" i="1"/>
  <c r="V566" i="1"/>
  <c r="V597" i="1"/>
  <c r="V153" i="1"/>
  <c r="V174" i="1"/>
  <c r="V293" i="1"/>
  <c r="V438" i="1"/>
  <c r="V121" i="1"/>
  <c r="V69" i="1"/>
  <c r="V494" i="1"/>
  <c r="V693" i="1"/>
  <c r="V151" i="1"/>
  <c r="V854" i="1"/>
  <c r="V834" i="1"/>
  <c r="V433" i="1"/>
  <c r="V625" i="1"/>
  <c r="V736" i="1"/>
  <c r="V780" i="1"/>
  <c r="V840" i="1"/>
  <c r="V701" i="1"/>
  <c r="V412" i="1"/>
  <c r="V800" i="1"/>
  <c r="V360" i="1"/>
  <c r="V10" i="1"/>
  <c r="V46" i="1"/>
  <c r="V850" i="1"/>
  <c r="V790" i="1"/>
  <c r="V224" i="1"/>
  <c r="V723" i="1"/>
  <c r="V543" i="1"/>
  <c r="V726" i="1"/>
  <c r="V341" i="1"/>
  <c r="V50" i="1"/>
  <c r="V34" i="1"/>
  <c r="V655" i="1"/>
  <c r="V460" i="1"/>
  <c r="V838" i="1"/>
  <c r="V441" i="1"/>
  <c r="V296" i="1"/>
  <c r="V679" i="1"/>
  <c r="V292" i="1"/>
  <c r="V392" i="1"/>
  <c r="V170" i="1"/>
  <c r="V437" i="1"/>
  <c r="V820" i="1"/>
  <c r="V706" i="1"/>
  <c r="V630" i="1"/>
  <c r="V657" i="1"/>
  <c r="V647" i="1"/>
  <c r="V830" i="1"/>
  <c r="V751" i="1"/>
  <c r="V477" i="1"/>
  <c r="V395" i="1"/>
  <c r="V648" i="1"/>
  <c r="V713" i="1"/>
  <c r="V294" i="1"/>
  <c r="V155" i="1"/>
  <c r="V534" i="1"/>
  <c r="V47" i="1"/>
  <c r="V212" i="1"/>
  <c r="V839" i="1"/>
  <c r="V77" i="1"/>
  <c r="V633" i="1"/>
  <c r="V154" i="1"/>
  <c r="V430" i="1"/>
  <c r="V540" i="1"/>
  <c r="V859" i="1"/>
  <c r="V393" i="1"/>
  <c r="V51" i="1"/>
  <c r="V135" i="1"/>
  <c r="V651" i="1"/>
  <c r="V309" i="1"/>
  <c r="V204" i="1"/>
  <c r="V259" i="1"/>
  <c r="V649" i="1"/>
  <c r="V270" i="1"/>
  <c r="V524" i="1"/>
  <c r="V635" i="1"/>
  <c r="V253" i="1"/>
  <c r="V636" i="1"/>
  <c r="V397" i="1"/>
  <c r="V851" i="1"/>
  <c r="V227" i="1"/>
  <c r="V305" i="1"/>
  <c r="V714" i="1"/>
  <c r="V350" i="1"/>
  <c r="V562" i="1"/>
  <c r="V833" i="1"/>
  <c r="V388" i="1"/>
  <c r="V857" i="1"/>
  <c r="V599" i="1"/>
  <c r="V742" i="1"/>
  <c r="V87" i="1"/>
  <c r="V138" i="1"/>
  <c r="V848" i="1"/>
  <c r="V660" i="1"/>
  <c r="V682" i="1"/>
  <c r="V852" i="1"/>
  <c r="V686" i="1"/>
  <c r="V747" i="1"/>
  <c r="V658" i="1"/>
  <c r="V356" i="1"/>
  <c r="V663" i="1"/>
  <c r="V856" i="1"/>
  <c r="V495" i="1"/>
  <c r="V120" i="1"/>
  <c r="V749" i="1"/>
  <c r="V222" i="1"/>
  <c r="V812" i="1"/>
  <c r="V741" i="1"/>
  <c r="V700" i="1"/>
  <c r="V659" i="1"/>
  <c r="V354" i="1"/>
  <c r="V334" i="1"/>
  <c r="V391" i="1"/>
  <c r="V634" i="1"/>
  <c r="V759" i="1"/>
  <c r="V250" i="1"/>
  <c r="V661" i="1"/>
  <c r="V603" i="1"/>
  <c r="V784" i="1"/>
  <c r="V144" i="1"/>
  <c r="V33" i="1"/>
  <c r="V823" i="1"/>
  <c r="V32" i="1"/>
  <c r="V8" i="1"/>
  <c r="V347" i="1"/>
  <c r="V858" i="1"/>
  <c r="V855" i="1"/>
  <c r="V298" i="1"/>
  <c r="V262" i="1"/>
  <c r="V25" i="1"/>
  <c r="V672" i="1"/>
  <c r="V48" i="1"/>
  <c r="V486" i="1"/>
  <c r="V436" i="1"/>
  <c r="V92" i="1"/>
  <c r="V748" i="1"/>
  <c r="V287" i="1"/>
  <c r="V182" i="1"/>
  <c r="V779" i="1"/>
  <c r="V158" i="1"/>
  <c r="V234" i="1"/>
  <c r="V654" i="1"/>
  <c r="V161" i="1"/>
  <c r="V547" i="1"/>
  <c r="V697" i="1"/>
  <c r="V16" i="1"/>
  <c r="V461" i="1"/>
  <c r="V101" i="1"/>
  <c r="V72" i="1"/>
  <c r="V458" i="1"/>
  <c r="V869" i="1"/>
  <c r="V664" i="1"/>
  <c r="V729" i="1"/>
  <c r="V570" i="1"/>
  <c r="V401" i="1"/>
  <c r="V71" i="1"/>
  <c r="V506" i="1"/>
  <c r="V681" i="1"/>
  <c r="V14" i="1"/>
  <c r="V755" i="1"/>
  <c r="V622" i="1"/>
  <c r="V670" i="1"/>
  <c r="V315" i="1"/>
  <c r="V783" i="1"/>
  <c r="V785" i="1"/>
  <c r="V617" i="1"/>
  <c r="V251" i="1"/>
  <c r="V149" i="1"/>
  <c r="V590" i="1"/>
  <c r="V159" i="1"/>
  <c r="V190" i="1"/>
  <c r="V752" i="1"/>
  <c r="V504" i="1"/>
  <c r="V757" i="1"/>
  <c r="V487" i="1"/>
  <c r="V223" i="1"/>
  <c r="V732" i="1"/>
  <c r="V233" i="1"/>
  <c r="V561" i="1"/>
  <c r="V400" i="1"/>
  <c r="V288" i="1"/>
  <c r="V70" i="1"/>
  <c r="V546" i="1"/>
  <c r="V584" i="1"/>
  <c r="V499" i="1"/>
  <c r="V544" i="1"/>
  <c r="V491" i="1"/>
  <c r="V431" i="1"/>
  <c r="V841" i="1"/>
  <c r="V35" i="1"/>
  <c r="V615" i="1"/>
  <c r="V380" i="1"/>
  <c r="V844" i="1"/>
  <c r="V593" i="1"/>
  <c r="V145" i="1"/>
  <c r="V602" i="1"/>
  <c r="V488" i="1"/>
  <c r="V18" i="1"/>
  <c r="V346" i="1"/>
  <c r="V485" i="1"/>
  <c r="V642" i="1"/>
  <c r="V507" i="1"/>
  <c r="V249" i="1"/>
  <c r="V359" i="1"/>
  <c r="V177" i="1"/>
  <c r="V274" i="1"/>
  <c r="V612" i="1"/>
  <c r="V632" i="1"/>
  <c r="V146" i="1"/>
  <c r="V662" i="1"/>
  <c r="V440" i="1"/>
  <c r="V842" i="1"/>
  <c r="V718" i="1"/>
  <c r="V596" i="1"/>
  <c r="V176" i="1"/>
  <c r="V770" i="1"/>
  <c r="V27" i="1"/>
  <c r="V54" i="1"/>
  <c r="V166" i="1"/>
  <c r="V753" i="1"/>
  <c r="V631" i="1"/>
  <c r="V556" i="1"/>
  <c r="V774" i="1"/>
  <c r="V539" i="1"/>
  <c r="V291" i="1"/>
  <c r="V536" i="1"/>
  <c r="V102" i="1"/>
  <c r="V19" i="1"/>
  <c r="V537" i="1"/>
  <c r="V353" i="1"/>
  <c r="V181" i="1"/>
  <c r="V364" i="1"/>
  <c r="V111" i="1"/>
  <c r="V569" i="1"/>
  <c r="V148" i="1"/>
  <c r="V814" i="1"/>
  <c r="V704" i="1"/>
  <c r="V868" i="1"/>
  <c r="V640" i="1"/>
  <c r="V535" i="1"/>
  <c r="V721" i="1"/>
  <c r="V665" i="1"/>
  <c r="V560" i="1"/>
  <c r="V638" i="1"/>
  <c r="V608" i="1"/>
  <c r="V853" i="1"/>
  <c r="V699" i="1"/>
  <c r="V765" i="1"/>
  <c r="V429" i="1"/>
  <c r="V85" i="1"/>
  <c r="V403" i="1"/>
  <c r="V147" i="1"/>
  <c r="V52" i="1"/>
  <c r="V28" i="1"/>
  <c r="V517" i="1"/>
  <c r="V302" i="1"/>
  <c r="V598" i="1"/>
  <c r="V867" i="1"/>
  <c r="V813" i="1"/>
  <c r="V285" i="1"/>
  <c r="V304" i="1"/>
  <c r="V129" i="1"/>
  <c r="V737" i="1"/>
  <c r="V764" i="1"/>
  <c r="V817" i="1"/>
  <c r="V9" i="1"/>
  <c r="V671" i="1"/>
  <c r="V733" i="1"/>
  <c r="V845" i="1"/>
  <c r="V824" i="1"/>
  <c r="V518" i="1"/>
  <c r="V127" i="1"/>
  <c r="V352" i="1"/>
  <c r="V113" i="1"/>
  <c r="V188" i="1"/>
  <c r="V482" i="1"/>
  <c r="V385" i="1"/>
  <c r="V558" i="1"/>
  <c r="V68" i="1"/>
  <c r="V106" i="1"/>
  <c r="V808" i="1"/>
  <c r="V637" i="1"/>
  <c r="V383" i="1"/>
  <c r="V559" i="1"/>
  <c r="V100" i="1"/>
  <c r="V766" i="1"/>
  <c r="V711" i="1"/>
  <c r="V143" i="1"/>
  <c r="V702" i="1"/>
  <c r="V320" i="1"/>
  <c r="V11" i="1"/>
  <c r="V402" i="1"/>
  <c r="V821" i="1"/>
  <c r="V827" i="1"/>
  <c r="V150" i="1"/>
  <c r="V99" i="1"/>
  <c r="V698" i="1"/>
  <c r="V389" i="1"/>
  <c r="V831" i="1"/>
  <c r="V230" i="1"/>
  <c r="V652" i="1"/>
  <c r="V165" i="1"/>
  <c r="V836" i="1"/>
  <c r="V614" i="1"/>
  <c r="V164" i="1"/>
  <c r="V626" i="1"/>
  <c r="V667" i="1"/>
  <c r="V754" i="1"/>
  <c r="V255" i="1"/>
  <c r="V49" i="1"/>
  <c r="V816" i="1"/>
  <c r="V628" i="1"/>
  <c r="V624" i="1"/>
  <c r="V303" i="1"/>
  <c r="V457" i="1"/>
  <c r="V781" i="1"/>
  <c r="V645" i="1"/>
  <c r="V12" i="1"/>
  <c r="V282" i="1"/>
  <c r="V696" i="1"/>
  <c r="V819" i="1"/>
  <c r="V434" i="1"/>
  <c r="V432" i="1"/>
  <c r="V837" i="1"/>
  <c r="V141" i="1"/>
  <c r="V450" i="1"/>
  <c r="V629" i="1"/>
  <c r="V342" i="1"/>
  <c r="V139" i="1"/>
  <c r="V828" i="1"/>
  <c r="V264" i="1"/>
  <c r="V180" i="1"/>
  <c r="V348" i="1"/>
  <c r="V307" i="1"/>
  <c r="V557" i="1"/>
  <c r="V623" i="1"/>
  <c r="V172" i="1"/>
  <c r="V435" i="1"/>
  <c r="V225" i="1"/>
  <c r="V136" i="1"/>
  <c r="V284" i="1"/>
  <c r="V758" i="1"/>
  <c r="V419" i="1"/>
  <c r="V299" i="1"/>
  <c r="V152" i="1"/>
  <c r="V213" i="1"/>
  <c r="V656" i="1"/>
  <c r="V157" i="1"/>
  <c r="V254" i="1"/>
  <c r="V843" i="1"/>
  <c r="V818" i="1"/>
  <c r="V849" i="1"/>
  <c r="V478" i="1"/>
  <c r="V137" i="1"/>
  <c r="V167" i="1"/>
  <c r="V140" i="1"/>
  <c r="V142" i="1"/>
  <c r="V542" i="1"/>
  <c r="V280" i="1"/>
  <c r="V847" i="1"/>
  <c r="V771" i="1"/>
  <c r="V408" i="1"/>
  <c r="V266" i="1"/>
  <c r="V327" i="1"/>
  <c r="V594" i="1"/>
  <c r="V826" i="1"/>
  <c r="V668" i="1"/>
  <c r="V30" i="1"/>
  <c r="V735" i="1"/>
  <c r="V384" i="1"/>
  <c r="V186" i="1"/>
  <c r="V620" i="1"/>
  <c r="V394" i="1"/>
  <c r="V832" i="1"/>
  <c r="V219" i="1"/>
  <c r="V490" i="1"/>
  <c r="V627" i="1"/>
  <c r="V611" i="1"/>
  <c r="V7" i="1"/>
  <c r="V829" i="1"/>
  <c r="V221" i="1"/>
  <c r="V308" i="1"/>
  <c r="V160" i="1"/>
  <c r="V301" i="1"/>
  <c r="V782" i="1"/>
  <c r="V446" i="1"/>
  <c r="V156" i="1"/>
  <c r="V846" i="1"/>
  <c r="V90" i="1"/>
  <c r="V801" i="1"/>
  <c r="V811" i="1"/>
  <c r="V703" i="1"/>
  <c r="V232" i="1"/>
  <c r="V787" i="1"/>
  <c r="V289" i="1"/>
  <c r="V439" i="1"/>
  <c r="V866" i="1"/>
  <c r="V269" i="1"/>
  <c r="V297" i="1"/>
  <c r="V673" i="1"/>
  <c r="V618" i="1"/>
  <c r="V538" i="1"/>
  <c r="V541" i="1"/>
  <c r="W219" i="1" l="1"/>
  <c r="Y219" i="1" s="1"/>
  <c r="W186" i="1"/>
  <c r="W735" i="1"/>
  <c r="W266" i="1"/>
  <c r="W280" i="1"/>
  <c r="W167" i="1"/>
  <c r="Y167" i="1" s="1"/>
  <c r="W172" i="1"/>
  <c r="W264" i="1"/>
  <c r="W457" i="1"/>
  <c r="W164" i="1"/>
  <c r="W831" i="1"/>
  <c r="W821" i="1"/>
  <c r="W11" i="1"/>
  <c r="W702" i="1"/>
  <c r="W711" i="1"/>
  <c r="W68" i="1"/>
  <c r="Y68" i="1" s="1"/>
  <c r="W385" i="1"/>
  <c r="W188" i="1"/>
  <c r="W518" i="1"/>
  <c r="W845" i="1"/>
  <c r="Y845" i="1" s="1"/>
  <c r="W304" i="1"/>
  <c r="Y304" i="1" s="1"/>
  <c r="W517" i="1"/>
  <c r="Y517" i="1" s="1"/>
  <c r="W608" i="1"/>
  <c r="Y608" i="1" s="1"/>
  <c r="W721" i="1"/>
  <c r="W640" i="1"/>
  <c r="W148" i="1"/>
  <c r="W440" i="1"/>
  <c r="W612" i="1"/>
  <c r="W249" i="1"/>
  <c r="W642" i="1"/>
  <c r="W346" i="1"/>
  <c r="W488" i="1"/>
  <c r="W546" i="1"/>
  <c r="W561" i="1"/>
  <c r="W785" i="1"/>
  <c r="W315" i="1"/>
  <c r="W622" i="1"/>
  <c r="W14" i="1"/>
  <c r="W506" i="1"/>
  <c r="Y506" i="1" s="1"/>
  <c r="W697" i="1"/>
  <c r="Y697" i="1" s="1"/>
  <c r="W287" i="1"/>
  <c r="W784" i="1"/>
  <c r="W663" i="1"/>
  <c r="W686" i="1"/>
  <c r="W682" i="1"/>
  <c r="W87" i="1"/>
  <c r="W388" i="1"/>
  <c r="W562" i="1"/>
  <c r="Y562" i="1" s="1"/>
  <c r="W649" i="1"/>
  <c r="Y649" i="1" s="1"/>
  <c r="W47" i="1"/>
  <c r="W820" i="1"/>
  <c r="W170" i="1"/>
  <c r="W723" i="1"/>
  <c r="W69" i="1"/>
  <c r="W734" i="1"/>
  <c r="W492" i="1"/>
  <c r="W265" i="1"/>
  <c r="W825" i="1"/>
  <c r="W725" i="1"/>
  <c r="Y725" i="1" s="1"/>
  <c r="W653" i="1"/>
  <c r="W782" i="1"/>
  <c r="W160" i="1"/>
  <c r="W7" i="1"/>
  <c r="W627" i="1"/>
  <c r="W538" i="1"/>
  <c r="W301" i="1"/>
  <c r="Y301" i="1" s="1"/>
  <c r="W829" i="1"/>
  <c r="W611" i="1"/>
  <c r="W832" i="1"/>
  <c r="W30" i="1"/>
  <c r="W542" i="1"/>
  <c r="W137" i="1"/>
  <c r="W849" i="1"/>
  <c r="W843" i="1"/>
  <c r="W157" i="1"/>
  <c r="W213" i="1"/>
  <c r="W299" i="1"/>
  <c r="Y299" i="1" s="1"/>
  <c r="W434" i="1"/>
  <c r="W303" i="1"/>
  <c r="W628" i="1"/>
  <c r="W49" i="1"/>
  <c r="W402" i="1"/>
  <c r="W320" i="1"/>
  <c r="W559" i="1"/>
  <c r="Y559" i="1" s="1"/>
  <c r="W637" i="1"/>
  <c r="W482" i="1"/>
  <c r="W113" i="1"/>
  <c r="Y113" i="1" s="1"/>
  <c r="W127" i="1"/>
  <c r="W867" i="1"/>
  <c r="W302" i="1"/>
  <c r="Y302" i="1" s="1"/>
  <c r="W853" i="1"/>
  <c r="W364" i="1"/>
  <c r="Y364" i="1" s="1"/>
  <c r="W353" i="1"/>
  <c r="W19" i="1"/>
  <c r="Y19" i="1" s="1"/>
  <c r="W536" i="1"/>
  <c r="Y536" i="1" s="1"/>
  <c r="W539" i="1"/>
  <c r="W556" i="1"/>
  <c r="W359" i="1"/>
  <c r="Y359" i="1" s="1"/>
  <c r="W507" i="1"/>
  <c r="W380" i="1"/>
  <c r="W35" i="1"/>
  <c r="Y35" i="1" s="1"/>
  <c r="W544" i="1"/>
  <c r="Y544" i="1" s="1"/>
  <c r="W233" i="1"/>
  <c r="Y233" i="1" s="1"/>
  <c r="W159" i="1"/>
  <c r="W681" i="1"/>
  <c r="W71" i="1"/>
  <c r="W664" i="1"/>
  <c r="W458" i="1"/>
  <c r="W547" i="1"/>
  <c r="W158" i="1"/>
  <c r="W25" i="1"/>
  <c r="W858" i="1"/>
  <c r="Y858" i="1" s="1"/>
  <c r="W8" i="1"/>
  <c r="W144" i="1"/>
  <c r="W250" i="1"/>
  <c r="W741" i="1"/>
  <c r="W222" i="1"/>
  <c r="Y222" i="1" s="1"/>
  <c r="W120" i="1"/>
  <c r="W305" i="1"/>
  <c r="W259" i="1"/>
  <c r="W77" i="1"/>
  <c r="W212" i="1"/>
  <c r="W830" i="1"/>
  <c r="W437" i="1"/>
  <c r="Y437" i="1" s="1"/>
  <c r="W341" i="1"/>
  <c r="W10" i="1"/>
  <c r="Y10" i="1" s="1"/>
  <c r="W494" i="1"/>
  <c r="W566" i="1"/>
  <c r="W835" i="1"/>
  <c r="W864" i="1"/>
  <c r="W231" i="1"/>
  <c r="Y231" i="1" s="1"/>
  <c r="W91" i="1"/>
  <c r="Y91" i="1" s="1"/>
  <c r="W313" i="1"/>
  <c r="Y313" i="1" s="1"/>
  <c r="W13" i="1"/>
  <c r="W73" i="1"/>
  <c r="Y73" i="1" s="1"/>
  <c r="W94" i="1"/>
  <c r="W140" i="1"/>
  <c r="W282" i="1"/>
  <c r="W808" i="1"/>
  <c r="W598" i="1"/>
  <c r="W147" i="1"/>
  <c r="W85" i="1"/>
  <c r="W400" i="1"/>
  <c r="W617" i="1"/>
  <c r="W670" i="1"/>
  <c r="W869" i="1"/>
  <c r="W855" i="1"/>
  <c r="W354" i="1"/>
  <c r="W658" i="1"/>
  <c r="W599" i="1"/>
  <c r="W253" i="1"/>
  <c r="W50" i="1"/>
  <c r="W46" i="1"/>
  <c r="W308" i="1"/>
  <c r="W818" i="1"/>
  <c r="W656" i="1"/>
  <c r="W557" i="1"/>
  <c r="W846" i="1"/>
  <c r="W668" i="1"/>
  <c r="W478" i="1"/>
  <c r="W254" i="1"/>
  <c r="W152" i="1"/>
  <c r="W754" i="1"/>
  <c r="W766" i="1"/>
  <c r="W813" i="1"/>
  <c r="W704" i="1"/>
  <c r="W718" i="1"/>
  <c r="W146" i="1"/>
  <c r="W177" i="1"/>
  <c r="W752" i="1"/>
  <c r="W783" i="1"/>
  <c r="W748" i="1"/>
  <c r="W48" i="1"/>
  <c r="W347" i="1"/>
  <c r="W823" i="1"/>
  <c r="W848" i="1"/>
  <c r="W397" i="1"/>
  <c r="W630" i="1"/>
  <c r="W296" i="1"/>
  <c r="W850" i="1"/>
  <c r="W618" i="1"/>
  <c r="W297" i="1"/>
  <c r="W90" i="1"/>
  <c r="W136" i="1"/>
  <c r="W623" i="1"/>
  <c r="W307" i="1"/>
  <c r="W180" i="1"/>
  <c r="W828" i="1"/>
  <c r="W450" i="1"/>
  <c r="W819" i="1"/>
  <c r="W696" i="1"/>
  <c r="W12" i="1"/>
  <c r="W624" i="1"/>
  <c r="W816" i="1"/>
  <c r="W255" i="1"/>
  <c r="W614" i="1"/>
  <c r="W165" i="1"/>
  <c r="W230" i="1"/>
  <c r="W389" i="1"/>
  <c r="W698" i="1"/>
  <c r="W764" i="1"/>
  <c r="W765" i="1"/>
  <c r="W699" i="1"/>
  <c r="W665" i="1"/>
  <c r="W535" i="1"/>
  <c r="W814" i="1"/>
  <c r="W569" i="1"/>
  <c r="W596" i="1"/>
  <c r="W842" i="1"/>
  <c r="W662" i="1"/>
  <c r="W632" i="1"/>
  <c r="W274" i="1"/>
  <c r="W485" i="1"/>
  <c r="W18" i="1"/>
  <c r="W602" i="1"/>
  <c r="W593" i="1"/>
  <c r="W431" i="1"/>
  <c r="W584" i="1"/>
  <c r="W70" i="1"/>
  <c r="W288" i="1"/>
  <c r="W732" i="1"/>
  <c r="W223" i="1"/>
  <c r="W190" i="1"/>
  <c r="W262" i="1"/>
  <c r="W298" i="1"/>
  <c r="W659" i="1"/>
  <c r="W749" i="1"/>
  <c r="W856" i="1"/>
  <c r="W356" i="1"/>
  <c r="Y356" i="1" s="1"/>
  <c r="W350" i="1"/>
  <c r="W851" i="1"/>
  <c r="W635" i="1"/>
  <c r="W524" i="1"/>
  <c r="W204" i="1"/>
  <c r="W651" i="1"/>
  <c r="W154" i="1"/>
  <c r="W395" i="1"/>
  <c r="W477" i="1"/>
  <c r="W751" i="1"/>
  <c r="W647" i="1"/>
  <c r="W838" i="1"/>
  <c r="W360" i="1"/>
  <c r="W412" i="1"/>
  <c r="W701" i="1"/>
  <c r="W433" i="1"/>
  <c r="W834" i="1"/>
  <c r="W854" i="1"/>
  <c r="W151" i="1"/>
  <c r="W693" i="1"/>
  <c r="W99" i="1"/>
  <c r="W866" i="1"/>
  <c r="W289" i="1"/>
  <c r="W232" i="1"/>
  <c r="W590" i="1"/>
  <c r="W251" i="1"/>
  <c r="W285" i="1"/>
  <c r="W603" i="1"/>
  <c r="W661" i="1"/>
  <c r="W342" i="1"/>
  <c r="W100" i="1"/>
  <c r="W52" i="1"/>
  <c r="W541" i="1"/>
  <c r="W729" i="1"/>
  <c r="W620" i="1"/>
  <c r="W594" i="1"/>
  <c r="W106" i="1"/>
  <c r="W771" i="1"/>
  <c r="W558" i="1"/>
  <c r="W419" i="1"/>
  <c r="W654" i="1"/>
  <c r="W812" i="1"/>
  <c r="W560" i="1"/>
  <c r="Y164" i="1"/>
  <c r="W486" i="1"/>
  <c r="W460" i="1"/>
  <c r="W753" i="1"/>
  <c r="W770" i="1"/>
  <c r="W775" i="1"/>
  <c r="W235" i="1"/>
  <c r="W504" i="1"/>
  <c r="W673" i="1"/>
  <c r="W269" i="1"/>
  <c r="W801" i="1"/>
  <c r="W758" i="1"/>
  <c r="W435" i="1"/>
  <c r="W141" i="1"/>
  <c r="W432" i="1"/>
  <c r="W645" i="1"/>
  <c r="W626" i="1"/>
  <c r="W836" i="1"/>
  <c r="W652" i="1"/>
  <c r="W352" i="1"/>
  <c r="W824" i="1"/>
  <c r="W733" i="1"/>
  <c r="W671" i="1"/>
  <c r="W817" i="1"/>
  <c r="W737" i="1"/>
  <c r="W429" i="1"/>
  <c r="W638" i="1"/>
  <c r="W111" i="1"/>
  <c r="W181" i="1"/>
  <c r="W537" i="1"/>
  <c r="W102" i="1"/>
  <c r="W291" i="1"/>
  <c r="W774" i="1"/>
  <c r="W631" i="1"/>
  <c r="W166" i="1"/>
  <c r="W27" i="1"/>
  <c r="W176" i="1"/>
  <c r="W844" i="1"/>
  <c r="W841" i="1"/>
  <c r="W491" i="1"/>
  <c r="W487" i="1"/>
  <c r="W757" i="1"/>
  <c r="W755" i="1"/>
  <c r="W234" i="1"/>
  <c r="W92" i="1"/>
  <c r="W672" i="1"/>
  <c r="W33" i="1"/>
  <c r="W634" i="1"/>
  <c r="W334" i="1"/>
  <c r="W700" i="1"/>
  <c r="W747" i="1"/>
  <c r="W852" i="1"/>
  <c r="W660" i="1"/>
  <c r="W138" i="1"/>
  <c r="W742" i="1"/>
  <c r="W857" i="1"/>
  <c r="W636" i="1"/>
  <c r="W270" i="1"/>
  <c r="W393" i="1"/>
  <c r="W859" i="1"/>
  <c r="W839" i="1"/>
  <c r="W534" i="1"/>
  <c r="W294" i="1"/>
  <c r="W713" i="1"/>
  <c r="W706" i="1"/>
  <c r="W292" i="1"/>
  <c r="W441" i="1"/>
  <c r="W34" i="1"/>
  <c r="W726" i="1"/>
  <c r="W840" i="1"/>
  <c r="W780" i="1"/>
  <c r="W121" i="1"/>
  <c r="W293" i="1"/>
  <c r="W153" i="1"/>
  <c r="W9" i="1"/>
  <c r="W129" i="1"/>
  <c r="W439" i="1"/>
  <c r="W787" i="1"/>
  <c r="W703" i="1"/>
  <c r="W149" i="1"/>
  <c r="W827" i="1"/>
  <c r="W28" i="1"/>
  <c r="W156" i="1"/>
  <c r="W143" i="1"/>
  <c r="W150" i="1"/>
  <c r="W446" i="1"/>
  <c r="W221" i="1"/>
  <c r="W401" i="1"/>
  <c r="W811" i="1"/>
  <c r="W490" i="1"/>
  <c r="W629" i="1"/>
  <c r="W570" i="1"/>
  <c r="W403" i="1"/>
  <c r="W394" i="1"/>
  <c r="W383" i="1"/>
  <c r="W384" i="1"/>
  <c r="W826" i="1"/>
  <c r="W72" i="1"/>
  <c r="W327" i="1"/>
  <c r="W101" i="1"/>
  <c r="W408" i="1"/>
  <c r="W461" i="1"/>
  <c r="W847" i="1"/>
  <c r="W16" i="1"/>
  <c r="W142" i="1"/>
  <c r="W161" i="1"/>
  <c r="W284" i="1"/>
  <c r="W225" i="1"/>
  <c r="W779" i="1"/>
  <c r="W348" i="1"/>
  <c r="W139" i="1"/>
  <c r="W837" i="1"/>
  <c r="W781" i="1"/>
  <c r="W499" i="1"/>
  <c r="W667" i="1"/>
  <c r="W868" i="1"/>
  <c r="W54" i="1"/>
  <c r="W833" i="1"/>
  <c r="W145" i="1"/>
  <c r="W309" i="1"/>
  <c r="W615" i="1"/>
  <c r="W438" i="1"/>
  <c r="W32" i="1"/>
  <c r="W759" i="1"/>
  <c r="W391" i="1"/>
  <c r="W714" i="1"/>
  <c r="W51" i="1"/>
  <c r="W540" i="1"/>
  <c r="W430" i="1"/>
  <c r="W633" i="1"/>
  <c r="W155" i="1"/>
  <c r="W648" i="1"/>
  <c r="W657" i="1"/>
  <c r="W392" i="1"/>
  <c r="W679" i="1"/>
  <c r="W543" i="1"/>
  <c r="W800" i="1"/>
  <c r="W736" i="1"/>
  <c r="W174" i="1"/>
  <c r="W597" i="1"/>
  <c r="W182" i="1"/>
  <c r="W495" i="1"/>
  <c r="W224" i="1"/>
  <c r="W790" i="1"/>
  <c r="W616" i="1"/>
  <c r="W257" i="1"/>
  <c r="W545" i="1"/>
  <c r="W592" i="1"/>
  <c r="W601" i="1"/>
  <c r="W773" i="1"/>
  <c r="W650" i="1"/>
  <c r="W53" i="1"/>
  <c r="W815" i="1"/>
  <c r="W295" i="1"/>
  <c r="W576" i="1"/>
  <c r="W621" i="1"/>
  <c r="W283" i="1"/>
  <c r="W281" i="1"/>
  <c r="W436" i="1"/>
  <c r="W655" i="1"/>
  <c r="W135" i="1"/>
  <c r="W807" i="1"/>
  <c r="W256" i="1"/>
  <c r="W473" i="1"/>
  <c r="W227" i="1"/>
  <c r="W162" i="1"/>
  <c r="W625" i="1"/>
  <c r="W286" i="1"/>
  <c r="W258" i="1"/>
  <c r="W465" i="1"/>
  <c r="W695" i="1"/>
  <c r="W163" i="1"/>
  <c r="W290" i="1"/>
  <c r="W619" i="1"/>
  <c r="W585" i="1"/>
  <c r="W367" i="1"/>
  <c r="W448" i="1"/>
  <c r="W459" i="1"/>
  <c r="W613" i="1"/>
  <c r="W300" i="1"/>
  <c r="W822" i="1"/>
  <c r="Y13" i="1" l="1"/>
  <c r="Y186" i="1"/>
  <c r="Y385" i="1"/>
  <c r="Y172" i="1"/>
  <c r="Y120" i="1"/>
  <c r="Y721" i="1"/>
  <c r="Y265" i="1"/>
  <c r="Y14" i="1"/>
  <c r="Y7" i="1"/>
  <c r="Y158" i="1"/>
  <c r="Y547" i="1"/>
  <c r="Y681" i="1"/>
  <c r="Y159" i="1"/>
  <c r="Y259" i="1"/>
  <c r="Y482" i="1"/>
  <c r="Y303" i="1"/>
  <c r="Y434" i="1"/>
  <c r="Y849" i="1"/>
  <c r="Y734" i="1"/>
  <c r="Y686" i="1"/>
  <c r="Y784" i="1"/>
  <c r="Y785" i="1"/>
  <c r="Y612" i="1"/>
  <c r="Y831" i="1"/>
  <c r="Y538" i="1"/>
  <c r="Y458" i="1"/>
  <c r="Y622" i="1"/>
  <c r="Y280" i="1"/>
  <c r="Y290" i="1"/>
  <c r="Y653" i="1"/>
  <c r="Y825" i="1"/>
  <c r="Y864" i="1"/>
  <c r="Y741" i="1"/>
  <c r="Y642" i="1"/>
  <c r="Y852" i="1"/>
  <c r="Y702" i="1"/>
  <c r="Y556" i="1"/>
  <c r="Y637" i="1"/>
  <c r="Y711" i="1"/>
  <c r="Y71" i="1"/>
  <c r="Y611" i="1"/>
  <c r="Y341" i="1"/>
  <c r="Y47" i="1"/>
  <c r="Y832" i="1"/>
  <c r="Y829" i="1"/>
  <c r="Y507" i="1"/>
  <c r="Y561" i="1"/>
  <c r="Y539" i="1"/>
  <c r="Y353" i="1"/>
  <c r="Y518" i="1"/>
  <c r="Y94" i="1"/>
  <c r="Y830" i="1"/>
  <c r="Y258" i="1"/>
  <c r="Y283" i="1"/>
  <c r="Y621" i="1"/>
  <c r="Y576" i="1"/>
  <c r="Y295" i="1"/>
  <c r="Y815" i="1"/>
  <c r="Y53" i="1"/>
  <c r="Y650" i="1"/>
  <c r="Y773" i="1"/>
  <c r="Y616" i="1"/>
  <c r="Y438" i="1"/>
  <c r="Y309" i="1"/>
  <c r="Y833" i="1"/>
  <c r="Y54" i="1"/>
  <c r="Y868" i="1"/>
  <c r="Y781" i="1"/>
  <c r="Y837" i="1"/>
  <c r="Y225" i="1"/>
  <c r="Y161" i="1"/>
  <c r="Y16" i="1"/>
  <c r="Y101" i="1"/>
  <c r="Y383" i="1"/>
  <c r="Y811" i="1"/>
  <c r="Y221" i="1"/>
  <c r="Y156" i="1"/>
  <c r="Y827" i="1"/>
  <c r="Y9" i="1"/>
  <c r="Y153" i="1"/>
  <c r="Y293" i="1"/>
  <c r="Y839" i="1"/>
  <c r="Y859" i="1"/>
  <c r="Y393" i="1"/>
  <c r="Y270" i="1"/>
  <c r="Y636" i="1"/>
  <c r="Y857" i="1"/>
  <c r="Y742" i="1"/>
  <c r="Y138" i="1"/>
  <c r="Y660" i="1"/>
  <c r="Y747" i="1"/>
  <c r="Y700" i="1"/>
  <c r="Y334" i="1"/>
  <c r="Y634" i="1"/>
  <c r="Y33" i="1"/>
  <c r="Y672" i="1"/>
  <c r="Y92" i="1"/>
  <c r="Y234" i="1"/>
  <c r="Y757" i="1"/>
  <c r="Y841" i="1"/>
  <c r="Y429" i="1"/>
  <c r="Y758" i="1"/>
  <c r="Y647" i="1"/>
  <c r="Y770" i="1"/>
  <c r="Y460" i="1"/>
  <c r="Y560" i="1"/>
  <c r="Y812" i="1"/>
  <c r="Y419" i="1"/>
  <c r="Y558" i="1"/>
  <c r="Y106" i="1"/>
  <c r="Y620" i="1"/>
  <c r="Y541" i="1"/>
  <c r="Y100" i="1"/>
  <c r="Y342" i="1"/>
  <c r="Y603" i="1"/>
  <c r="Y285" i="1"/>
  <c r="Y590" i="1"/>
  <c r="Y289" i="1"/>
  <c r="Y99" i="1"/>
  <c r="Y693" i="1"/>
  <c r="Y151" i="1"/>
  <c r="Y854" i="1"/>
  <c r="Y834" i="1"/>
  <c r="Y433" i="1"/>
  <c r="Y701" i="1"/>
  <c r="Y412" i="1"/>
  <c r="Y360" i="1"/>
  <c r="Y204" i="1"/>
  <c r="Y524" i="1"/>
  <c r="Y635" i="1"/>
  <c r="Y851" i="1"/>
  <c r="Y350" i="1"/>
  <c r="Y856" i="1"/>
  <c r="Y749" i="1"/>
  <c r="Y223" i="1"/>
  <c r="Y288" i="1"/>
  <c r="Y584" i="1"/>
  <c r="Y593" i="1"/>
  <c r="Y18" i="1"/>
  <c r="Y274" i="1"/>
  <c r="Y662" i="1"/>
  <c r="Y596" i="1"/>
  <c r="Y814" i="1"/>
  <c r="Y665" i="1"/>
  <c r="Y765" i="1"/>
  <c r="Y698" i="1"/>
  <c r="Y230" i="1"/>
  <c r="Y614" i="1"/>
  <c r="Y816" i="1"/>
  <c r="Y12" i="1"/>
  <c r="Y819" i="1"/>
  <c r="Y828" i="1"/>
  <c r="Y307" i="1"/>
  <c r="Y136" i="1"/>
  <c r="Y297" i="1"/>
  <c r="Y296" i="1"/>
  <c r="Y397" i="1"/>
  <c r="Y656" i="1"/>
  <c r="Y308" i="1"/>
  <c r="Y50" i="1"/>
  <c r="Y599" i="1"/>
  <c r="Y354" i="1"/>
  <c r="Y869" i="1"/>
  <c r="Y617" i="1"/>
  <c r="Y85" i="1"/>
  <c r="Y598" i="1"/>
  <c r="Y282" i="1"/>
  <c r="Y835" i="1"/>
  <c r="Y566" i="1"/>
  <c r="Y494" i="1"/>
  <c r="Y212" i="1"/>
  <c r="Y77" i="1"/>
  <c r="Y305" i="1"/>
  <c r="Y250" i="1"/>
  <c r="Y144" i="1"/>
  <c r="Y25" i="1"/>
  <c r="Y664" i="1"/>
  <c r="Y380" i="1"/>
  <c r="Y853" i="1"/>
  <c r="Y867" i="1"/>
  <c r="Y127" i="1"/>
  <c r="Y320" i="1"/>
  <c r="Y402" i="1"/>
  <c r="Y49" i="1"/>
  <c r="Y628" i="1"/>
  <c r="Y213" i="1"/>
  <c r="Y157" i="1"/>
  <c r="Y843" i="1"/>
  <c r="Y137" i="1"/>
  <c r="Y542" i="1"/>
  <c r="Y30" i="1"/>
  <c r="Y627" i="1"/>
  <c r="Y160" i="1"/>
  <c r="Y782" i="1"/>
  <c r="Y492" i="1"/>
  <c r="Y69" i="1"/>
  <c r="Y723" i="1"/>
  <c r="Y170" i="1"/>
  <c r="Y820" i="1"/>
  <c r="Y388" i="1"/>
  <c r="Y87" i="1"/>
  <c r="Y682" i="1"/>
  <c r="Y663" i="1"/>
  <c r="Y287" i="1"/>
  <c r="Y315" i="1"/>
  <c r="Y546" i="1"/>
  <c r="Y488" i="1"/>
  <c r="Y346" i="1"/>
  <c r="Y249" i="1"/>
  <c r="Y440" i="1"/>
  <c r="Y148" i="1"/>
  <c r="Y640" i="1"/>
  <c r="Y188" i="1"/>
  <c r="Y11" i="1"/>
  <c r="Y821" i="1"/>
  <c r="Y457" i="1"/>
  <c r="Y264" i="1"/>
  <c r="Y266" i="1"/>
  <c r="Y735" i="1"/>
  <c r="Y613" i="1"/>
  <c r="Y256" i="1"/>
  <c r="Y822" i="1"/>
  <c r="Y300" i="1"/>
  <c r="Y448" i="1"/>
  <c r="Y585" i="1"/>
  <c r="Y619" i="1"/>
  <c r="Y163" i="1"/>
  <c r="Y286" i="1"/>
  <c r="Y162" i="1"/>
  <c r="Y473" i="1"/>
  <c r="Y807" i="1"/>
  <c r="Y655" i="1"/>
  <c r="Y281" i="1"/>
  <c r="Y601" i="1"/>
  <c r="Y592" i="1"/>
  <c r="Y545" i="1"/>
  <c r="Y257" i="1"/>
  <c r="Y736" i="1"/>
  <c r="Y155" i="1"/>
  <c r="Y667" i="1"/>
  <c r="Y779" i="1"/>
  <c r="Y142" i="1"/>
  <c r="Y408" i="1"/>
  <c r="Y826" i="1"/>
  <c r="Y490" i="1"/>
  <c r="Y401" i="1"/>
  <c r="Y150" i="1"/>
  <c r="Y143" i="1"/>
  <c r="Y129" i="1"/>
  <c r="Y121" i="1"/>
  <c r="Y780" i="1"/>
  <c r="Y840" i="1"/>
  <c r="Y726" i="1"/>
  <c r="Y34" i="1"/>
  <c r="Y441" i="1"/>
  <c r="Y292" i="1"/>
  <c r="Y706" i="1"/>
  <c r="Y713" i="1"/>
  <c r="Y294" i="1"/>
  <c r="Y534" i="1"/>
  <c r="Y166" i="1"/>
  <c r="Y291" i="1"/>
  <c r="Y111" i="1"/>
  <c r="Y432" i="1"/>
  <c r="Y801" i="1"/>
  <c r="Y504" i="1"/>
  <c r="Y235" i="1"/>
  <c r="Y775" i="1"/>
  <c r="Y753" i="1"/>
  <c r="Y486" i="1"/>
  <c r="Y654" i="1"/>
  <c r="Y771" i="1"/>
  <c r="Y594" i="1"/>
  <c r="Y729" i="1"/>
  <c r="Y52" i="1"/>
  <c r="Y661" i="1"/>
  <c r="Y251" i="1"/>
  <c r="Y232" i="1"/>
  <c r="Y866" i="1"/>
  <c r="Y838" i="1"/>
  <c r="Y751" i="1"/>
  <c r="Y477" i="1"/>
  <c r="Y395" i="1"/>
  <c r="Y154" i="1"/>
  <c r="Y651" i="1"/>
  <c r="Y659" i="1"/>
  <c r="Y298" i="1"/>
  <c r="Y262" i="1"/>
  <c r="Y190" i="1"/>
  <c r="Y732" i="1"/>
  <c r="Y70" i="1"/>
  <c r="Y431" i="1"/>
  <c r="Y602" i="1"/>
  <c r="Y485" i="1"/>
  <c r="Y632" i="1"/>
  <c r="Y842" i="1"/>
  <c r="Y569" i="1"/>
  <c r="Y535" i="1"/>
  <c r="Y699" i="1"/>
  <c r="Y764" i="1"/>
  <c r="Y389" i="1"/>
  <c r="Y165" i="1"/>
  <c r="Y255" i="1"/>
  <c r="Y624" i="1"/>
  <c r="Y696" i="1"/>
  <c r="Y450" i="1"/>
  <c r="Y180" i="1"/>
  <c r="Y623" i="1"/>
  <c r="Y90" i="1"/>
  <c r="Y618" i="1"/>
  <c r="Y850" i="1"/>
  <c r="Y630" i="1"/>
  <c r="Y557" i="1"/>
  <c r="Y818" i="1"/>
  <c r="Y46" i="1"/>
  <c r="Y253" i="1"/>
  <c r="Y658" i="1"/>
  <c r="Y855" i="1"/>
  <c r="Y670" i="1"/>
  <c r="Y400" i="1"/>
  <c r="Y147" i="1"/>
  <c r="Y808" i="1"/>
  <c r="Y140" i="1"/>
  <c r="Y8" i="1"/>
  <c r="Y766" i="1"/>
  <c r="Y754" i="1"/>
  <c r="Y813" i="1"/>
  <c r="Y714" i="1"/>
  <c r="Y759" i="1"/>
  <c r="Y704" i="1"/>
  <c r="Y755" i="1"/>
  <c r="Y27" i="1"/>
  <c r="Y102" i="1"/>
  <c r="Y836" i="1"/>
  <c r="Y626" i="1"/>
  <c r="Y645" i="1"/>
  <c r="Y823" i="1"/>
  <c r="Y347" i="1"/>
  <c r="Y48" i="1"/>
  <c r="Y748" i="1"/>
  <c r="Y695" i="1"/>
  <c r="Y633" i="1"/>
  <c r="Y430" i="1"/>
  <c r="Y540" i="1"/>
  <c r="Y638" i="1"/>
  <c r="Y817" i="1"/>
  <c r="Y671" i="1"/>
  <c r="Y733" i="1"/>
  <c r="Y269" i="1"/>
  <c r="Y673" i="1"/>
  <c r="Y146" i="1"/>
  <c r="Y254" i="1"/>
  <c r="Y846" i="1"/>
  <c r="Y367" i="1"/>
  <c r="Y227" i="1"/>
  <c r="Y145" i="1"/>
  <c r="Y327" i="1"/>
  <c r="Y384" i="1"/>
  <c r="Y570" i="1"/>
  <c r="Y28" i="1"/>
  <c r="Y149" i="1"/>
  <c r="Y787" i="1"/>
  <c r="Y625" i="1"/>
  <c r="Y543" i="1"/>
  <c r="Y392" i="1"/>
  <c r="Y436" i="1"/>
  <c r="Y139" i="1"/>
  <c r="Y491" i="1"/>
  <c r="Y844" i="1"/>
  <c r="Y631" i="1"/>
  <c r="Y774" i="1"/>
  <c r="Y181" i="1"/>
  <c r="Y352" i="1"/>
  <c r="Y435" i="1"/>
  <c r="Y848" i="1"/>
  <c r="Y783" i="1"/>
  <c r="Y752" i="1"/>
  <c r="Y177" i="1"/>
  <c r="Y718" i="1"/>
  <c r="Y152" i="1"/>
  <c r="Y478" i="1"/>
  <c r="Y668" i="1"/>
  <c r="Y459" i="1"/>
  <c r="Y224" i="1"/>
  <c r="Y182" i="1"/>
  <c r="Y461" i="1"/>
  <c r="Y72" i="1"/>
  <c r="Y394" i="1"/>
  <c r="Y446" i="1"/>
  <c r="Y703" i="1"/>
  <c r="Y439" i="1"/>
  <c r="Y465" i="1"/>
  <c r="Y597" i="1"/>
  <c r="Y174" i="1"/>
  <c r="Y800" i="1"/>
  <c r="Y790" i="1"/>
  <c r="Y679" i="1"/>
  <c r="Y657" i="1"/>
  <c r="Y648" i="1"/>
  <c r="Y51" i="1"/>
  <c r="Y135" i="1"/>
  <c r="Y495" i="1"/>
  <c r="Y391" i="1"/>
  <c r="Y32" i="1"/>
  <c r="Y487" i="1"/>
  <c r="Y499" i="1"/>
  <c r="Y615" i="1"/>
  <c r="Y176" i="1"/>
  <c r="Y537" i="1"/>
  <c r="Y403" i="1"/>
  <c r="Y737" i="1"/>
  <c r="Y824" i="1"/>
  <c r="Y652" i="1"/>
  <c r="Y141" i="1"/>
  <c r="Y629" i="1"/>
  <c r="Y348" i="1"/>
  <c r="Y284" i="1"/>
  <c r="Y847" i="1"/>
</calcChain>
</file>

<file path=xl/sharedStrings.xml><?xml version="1.0" encoding="utf-8"?>
<sst xmlns="http://schemas.openxmlformats.org/spreadsheetml/2006/main" count="8285" uniqueCount="2953">
  <si>
    <t>#</t>
  </si>
  <si>
    <t>No. EMPLEADO</t>
  </si>
  <si>
    <t>NOMBRE</t>
  </si>
  <si>
    <t>FECHA DE INGRESO</t>
  </si>
  <si>
    <t>SINDICATO</t>
  </si>
  <si>
    <t>UNIDAD RESPONSABLE</t>
  </si>
  <si>
    <t>UNIDAD EJECUTORA</t>
  </si>
  <si>
    <t>NOMBRAMIENTO</t>
  </si>
  <si>
    <t>TIPO DE NOMBRAMIENTO</t>
  </si>
  <si>
    <t>ESTRUCTURA</t>
  </si>
  <si>
    <t>N/A</t>
  </si>
  <si>
    <t>DIRECCION GENERAL</t>
  </si>
  <si>
    <t>DIRECTOR GENERAL DEL IPEJAL</t>
  </si>
  <si>
    <t>BC</t>
  </si>
  <si>
    <t>SECRETARIO PARTICULAR</t>
  </si>
  <si>
    <t>COORDINADOR GENERAL DE PROYECTOS</t>
  </si>
  <si>
    <t>VACANTE</t>
  </si>
  <si>
    <t>SECRETARIA PRIVADA</t>
  </si>
  <si>
    <t>CONSEJERO JURIDICO</t>
  </si>
  <si>
    <t>TR</t>
  </si>
  <si>
    <t>RUIZ SAHAGUN ALBERTO</t>
  </si>
  <si>
    <t>ABOGADO ESPECIALIZADO</t>
  </si>
  <si>
    <t>ASCENSIO SANCHEZ JOSE FELIPE</t>
  </si>
  <si>
    <t>COORDINADOR DE ÁREA</t>
  </si>
  <si>
    <t>OSIO MARQUEZ ARACELI GUADALUPE</t>
  </si>
  <si>
    <t>SECRETARIA DE DIRECCION GENERAL</t>
  </si>
  <si>
    <t xml:space="preserve">SECRETARIA DE DIRECCION </t>
  </si>
  <si>
    <t>GONZALEZ MARTINEZ MARIA DEL CARMEN</t>
  </si>
  <si>
    <t>SECRETARIA DE COORDINACION DE PROYECTOS</t>
  </si>
  <si>
    <t>LOZANO DURAN MARCO ALBERTO</t>
  </si>
  <si>
    <t>ADMINISTRATIVO ESPECIALIZADO</t>
  </si>
  <si>
    <t>SOLANO MORALES IGNACIO GERMAN</t>
  </si>
  <si>
    <t>TECNICO ADMINISTRATIVO</t>
  </si>
  <si>
    <t>COORDINADOR ADMINISTRATIVO</t>
  </si>
  <si>
    <t>VALDEZ OCHOA MITZY ELIZABETH</t>
  </si>
  <si>
    <t>ANALISTA</t>
  </si>
  <si>
    <t>CHOFER DE DIRECCION GENERAL</t>
  </si>
  <si>
    <t>LOPEZ VASQUEZ MA ELENA</t>
  </si>
  <si>
    <t>SECRETARIA EJECUTIVA</t>
  </si>
  <si>
    <t>BS</t>
  </si>
  <si>
    <t>HERNANDEZ CARLOS ESPERANZA</t>
  </si>
  <si>
    <t>AUXILIAR DE INTENDENCIA</t>
  </si>
  <si>
    <t>COMUNICACION SOCIAL</t>
  </si>
  <si>
    <t>DIRECTOR DE COMUNICACION SOCIAL Y RELACIONES PUBLICAS</t>
  </si>
  <si>
    <t>RODRIGUEZ OCHOA MARIO</t>
  </si>
  <si>
    <t>COMUNICACION SOCIAl</t>
  </si>
  <si>
    <t>CAMAROGRAFO</t>
  </si>
  <si>
    <t>FLORES ZALDO LORNA LIZBETH</t>
  </si>
  <si>
    <t>LOPEZ AGUILAR STEPHANIA LORELY</t>
  </si>
  <si>
    <t>GUTIERREZ BRAVO ANA ISABEL</t>
  </si>
  <si>
    <t>TRANSPARENCIA E INFORMACION PUBLICA</t>
  </si>
  <si>
    <t>COORDINADOR DE LA UNIDAD DE TRANSPARENCIA</t>
  </si>
  <si>
    <t>GUERRERO RAMIREZ MARTHA GUADALUPE</t>
  </si>
  <si>
    <t>ABOGADO</t>
  </si>
  <si>
    <t>CAMARA LOPEZ RAUL</t>
  </si>
  <si>
    <t>MACIAS GUERRA KARLA PAOLA</t>
  </si>
  <si>
    <t>AUXILIAR ADMINISTRATIVO</t>
  </si>
  <si>
    <t>MARTINEZ BARAJAS BLANCA TERESA</t>
  </si>
  <si>
    <t>CASTELLANOS ALVAREZ RODRIGO</t>
  </si>
  <si>
    <t>SUPERVISOR A</t>
  </si>
  <si>
    <t>GARCIA FLORES JOSE</t>
  </si>
  <si>
    <t>DIRECCION DE INFORMATICA</t>
  </si>
  <si>
    <t>TECNOLOGIAS DE INFORMACION</t>
  </si>
  <si>
    <t>DIRECTOR GENERAL DE INFORMATICA Y SISTEMAS</t>
  </si>
  <si>
    <t>ARAMBULA PEREZ RUBEN BERNARDO</t>
  </si>
  <si>
    <t>DIRECTOR DE INFORMACION DE INGENIERIA DE SOFTWARE</t>
  </si>
  <si>
    <t>VELASCO PONCE MARIA GUADALUPE</t>
  </si>
  <si>
    <t>DIRECTOR DE PLANEACION Y PROYECTOS TECNOLOGICOS</t>
  </si>
  <si>
    <t>CERVANTES TAMAYO RODRIGO</t>
  </si>
  <si>
    <t>DIRECTOR DE INFRAESTRUCTURA DE TECNOLOGIAS DE LA INFORMACION</t>
  </si>
  <si>
    <t>CARRILLO FLORES JOSE LUIS</t>
  </si>
  <si>
    <t>ESPEC.PROC. DE INF.COMUNICACIONES</t>
  </si>
  <si>
    <t>CARVAJAL PADILLA RAFAEL</t>
  </si>
  <si>
    <t>ESPECIALISTA EN PROCESOS DE INFORMACION</t>
  </si>
  <si>
    <t>CARMONA LEYVA OLIVER JOSHUA</t>
  </si>
  <si>
    <t>ENCARGADO DE SEGURIDAD DE INFORMACION</t>
  </si>
  <si>
    <t>RAMIREZ CARDENAS ELENA PATRICIA</t>
  </si>
  <si>
    <t>PATIÑO AGUILERA CARLOS ANDRES</t>
  </si>
  <si>
    <t>GODINEZ CHAVOYA ADRIANA DEL ROCIO</t>
  </si>
  <si>
    <t>CALVARIO RAMOS ARMANDO</t>
  </si>
  <si>
    <t>VILLALPANDO GALINDO HECTOR MANUEL</t>
  </si>
  <si>
    <t>MERCADO AGUILERA LETICIA</t>
  </si>
  <si>
    <t>ARANA ALVAREZ LUZ YOLANDA</t>
  </si>
  <si>
    <t>AGUILAR PELAYO MIGUEL ANGEL</t>
  </si>
  <si>
    <t>PRECIADO DELGADO LUIS HERIBERTO</t>
  </si>
  <si>
    <t>RUIZ CASTELLANOS FERNANDO</t>
  </si>
  <si>
    <t>CARDENAS QUIÑONEZ CARLOS</t>
  </si>
  <si>
    <t>JACINTOS ROJAS MARIA FERNANDA</t>
  </si>
  <si>
    <t>IÑIGUEZ RODRIGUEZ ALEJANDRA GUADALUPE</t>
  </si>
  <si>
    <t>SUPERVISOR</t>
  </si>
  <si>
    <t>TORRES GUTIERREZ MIGUEL ANGEL</t>
  </si>
  <si>
    <t>ESPECIALISTA EN PROCESOS DE INFORMACION C</t>
  </si>
  <si>
    <t>GARCIA SANTANA ABEL</t>
  </si>
  <si>
    <t>LUNA ZARAGOZA RICARDO</t>
  </si>
  <si>
    <t>TECNICO ESPECIALISTA</t>
  </si>
  <si>
    <t>DE LA PEÑA GARCIA NORMA GABRIELA</t>
  </si>
  <si>
    <t>MORALES RIOS ELBA</t>
  </si>
  <si>
    <t>MONTIEL MIGLIANO MONICA ISABEL DE JESUS</t>
  </si>
  <si>
    <t>AUXILIAR DE VENTANILLA</t>
  </si>
  <si>
    <t>SEKARAN ROJO EDER ISAAC</t>
  </si>
  <si>
    <t>ANALISTA ESPECIALIZADO A</t>
  </si>
  <si>
    <t>TECNICO ESPECIALISTA A</t>
  </si>
  <si>
    <t>OLIVARES FRANCO HECTOR HUGO</t>
  </si>
  <si>
    <t>PEREZ MARTINEZ SANDRA KARINA</t>
  </si>
  <si>
    <t>AUXILIAR ADMINISTRATIVO B</t>
  </si>
  <si>
    <t>DIRECCION DE CONTRALORIA INTERNA</t>
  </si>
  <si>
    <t>CONTROL INTERNO</t>
  </si>
  <si>
    <t>DIRECTOR GENERAL DE CONTRALORIA INTERNA</t>
  </si>
  <si>
    <t>DIRECTOR DE AUDITORIA</t>
  </si>
  <si>
    <t>DIRECTOR DE RESPONSABILIDADES</t>
  </si>
  <si>
    <t>DIRECTOR DE LA UNIDAD INVESTIGADORA</t>
  </si>
  <si>
    <t>MUÑOZ DIAZ MARIA EUGENIA</t>
  </si>
  <si>
    <t>COORDINADOR DE MEJORA DE LA GESTION</t>
  </si>
  <si>
    <t>MEDINA VARELA NORMA ADRIANA</t>
  </si>
  <si>
    <t>HURTADO FERNANDEZ VALERIA</t>
  </si>
  <si>
    <t>GUTIERREZ OÑATE NICOLAS</t>
  </si>
  <si>
    <t xml:space="preserve">AUDITOR </t>
  </si>
  <si>
    <t>CASTRO REA MONICA HORTENCIA</t>
  </si>
  <si>
    <t>AUDITOR</t>
  </si>
  <si>
    <t>MICHEL VERA REGINA</t>
  </si>
  <si>
    <t>PELAYO CANO IVAN</t>
  </si>
  <si>
    <t>RODRIGUEZ DURAN FRANCISCO JAVIER</t>
  </si>
  <si>
    <t>MONRREAL CASILLAS NORMA LETICIA</t>
  </si>
  <si>
    <t>SECRETARIA DE DIRECCION</t>
  </si>
  <si>
    <t>MARTINEZ JIMENEZ ALEJANDRA GUADALUPE</t>
  </si>
  <si>
    <t>RODRIGUEZ MONTE DE OCA NELLY GUADALUPE</t>
  </si>
  <si>
    <t>NUÑO RODRIGUEZ VIRIDIANA ELIZABETH</t>
  </si>
  <si>
    <t>AUXILIAR JURIDICO</t>
  </si>
  <si>
    <t>RIVERA SANTANA DIANA ESTHER</t>
  </si>
  <si>
    <t>GUTIERREZ BARBA MARISELA</t>
  </si>
  <si>
    <t>PEREDO GALLARDO JOEL ALONSO</t>
  </si>
  <si>
    <t>DIRECCION JURIDICA</t>
  </si>
  <si>
    <t>COBRANZA JURIDICA</t>
  </si>
  <si>
    <t>DIRECTOR DE COBRANZA JURIDICA</t>
  </si>
  <si>
    <t>GUTIERREZ MUÑOZ YOLANDA</t>
  </si>
  <si>
    <t>AVILA AVILA BALTAZAR</t>
  </si>
  <si>
    <t>MAYORGA SOLORIO FRANCISCO DANIEL</t>
  </si>
  <si>
    <t>CARDENAS PAREDES CARLOS ALEJANDRO</t>
  </si>
  <si>
    <t>RODRIGUEZ HERNANDEZ MARIA DEL ROCIO</t>
  </si>
  <si>
    <t>RODRIGUEZ PALACIOS MARIA GUADALUPE AGLAE</t>
  </si>
  <si>
    <t>ARIAS VAZQUEZ PAOLA</t>
  </si>
  <si>
    <t>GONZALEZ RAMIREZ JORGE EDUARDO</t>
  </si>
  <si>
    <t>RODRIGUEZ LOMELI MIRIAM GUADALUPE</t>
  </si>
  <si>
    <t>TEJEDA PINEDA ELIZABETH</t>
  </si>
  <si>
    <t>TORRES VAZQUEZ CLAUDIA</t>
  </si>
  <si>
    <t>OROZCO ROJAS ERNESTO</t>
  </si>
  <si>
    <t>GONZALEZ ACOSTA GERARDO</t>
  </si>
  <si>
    <t>MORA HERNANDEZ KATEHERYN ZAYRA</t>
  </si>
  <si>
    <t>GONZALEZ GUZMAN BLANCA LIZETTE</t>
  </si>
  <si>
    <t>BAUTISTA GALLO EDUARDO ALBERTO</t>
  </si>
  <si>
    <t>HERNANDEZ MORA KARLA LORENA</t>
  </si>
  <si>
    <t>MARISCAL JIMENEZ ARMANDO</t>
  </si>
  <si>
    <t>ANALISTA ADMINISTRATIVO</t>
  </si>
  <si>
    <t>MORA MORA PAOLA JEOVANNA</t>
  </si>
  <si>
    <t>HERNANDEZ ARELLANO SERGIO CARLOS</t>
  </si>
  <si>
    <t>NOTIFICADOR</t>
  </si>
  <si>
    <t>SEGURA BRAVO SARA BETZABE</t>
  </si>
  <si>
    <t>SECRETARIA</t>
  </si>
  <si>
    <t>JURIDICO</t>
  </si>
  <si>
    <t>DIRECTOR GENERAL JURIDICO</t>
  </si>
  <si>
    <t>NAVARRO CAMACHO PATRICIA ELIZABETH</t>
  </si>
  <si>
    <t>DIRECTOR DE PROCESOS JURIDICOS</t>
  </si>
  <si>
    <t>RUIZ SOLIS ALICIA</t>
  </si>
  <si>
    <t>BARAJAS SALAZAR SARA EMMA</t>
  </si>
  <si>
    <t>PACHECO PADILLA EMILSE PAOLA</t>
  </si>
  <si>
    <t>LUNA ZARAGOZA CAROLINA</t>
  </si>
  <si>
    <t>CERVANTES MARTINEZ MARIA ANGELICA GUADALUPE</t>
  </si>
  <si>
    <t>RIOS MARTINEZ IRERI PAULINA</t>
  </si>
  <si>
    <t>CORONA LUNA CARLOS HECTOR</t>
  </si>
  <si>
    <t>RAMIREZ REYES DIEGO MAXIMILIANO</t>
  </si>
  <si>
    <t>MORA JARA OLGA LORENA</t>
  </si>
  <si>
    <t>GARCIA VELA ARANZAZU</t>
  </si>
  <si>
    <t>RAMIREZ LEDEZMA CARLOS IGNACIO</t>
  </si>
  <si>
    <t>JEFE DE PROYECTOS JURIDICOS</t>
  </si>
  <si>
    <t>GARCIA MARTINEZ LIDIA FABIOLA</t>
  </si>
  <si>
    <t>SANCHEZ MENDOZA ANGEL JAVIER</t>
  </si>
  <si>
    <t>GUERRA REYES LETICIA</t>
  </si>
  <si>
    <t>ADMINISTRATIVO ESPECIALIZADO C</t>
  </si>
  <si>
    <t>ORDORICA JIMENEZ ISAIAS</t>
  </si>
  <si>
    <t>ARRIETA ZAMORA FRANCISCO MANUEL</t>
  </si>
  <si>
    <t>DIRECCION DE ADMINISTRACION</t>
  </si>
  <si>
    <t>UNIDADES DE NEGOCIO</t>
  </si>
  <si>
    <t>COORDINADOR DE CENTROS DE SERVICIO</t>
  </si>
  <si>
    <t>CERVANTES CORNEJO ELIZABETH</t>
  </si>
  <si>
    <t>ANALISTA CONTABLE</t>
  </si>
  <si>
    <t>GONZALEZ RAMIREZ MINERVA ISIS</t>
  </si>
  <si>
    <t>CONTADOR</t>
  </si>
  <si>
    <t>CAMARENA NARES MARIA TERESA</t>
  </si>
  <si>
    <t>SERRANO SAUCEDO JUAN CARLOS</t>
  </si>
  <si>
    <t>ENCARGADO ADMINISTRATIVO</t>
  </si>
  <si>
    <t>CAMPOS NAVARRO GERALDINA DEL CARMEN</t>
  </si>
  <si>
    <t>AGENCIA DE VIAJES</t>
  </si>
  <si>
    <t>YAÑEZ VAZQUEZ GUADALUPE HAYDE</t>
  </si>
  <si>
    <t>RAMIREZ SANTANA RICARDO</t>
  </si>
  <si>
    <t>CAPILLAS DE VELACION SAN LAZARO</t>
  </si>
  <si>
    <t>AGENTE FUNERARIO</t>
  </si>
  <si>
    <t>PLASCENCIA GUTIERREZ VICTOR MANUEL</t>
  </si>
  <si>
    <t>CARRILLO ZAMORA DANIEL MANUEL</t>
  </si>
  <si>
    <t>CAMPOS RODRIGUEZ FERNANDO</t>
  </si>
  <si>
    <t>CONTRERAS VERA VICTOR ANTONIO</t>
  </si>
  <si>
    <t>DELGADO PARADA GERMAN</t>
  </si>
  <si>
    <t>GOMEZ DIAZ EDGAR OLAF</t>
  </si>
  <si>
    <t>GONZALEZ RODRIGUEZ JULIO CESAR</t>
  </si>
  <si>
    <t>ALEJO DUEÑAS JORGE LUIS</t>
  </si>
  <si>
    <t>GUTIERREZ FLORES CESAR HEDIBERTO</t>
  </si>
  <si>
    <t>ARREOLA PINEDA BERNARDO</t>
  </si>
  <si>
    <t>VELADOR B</t>
  </si>
  <si>
    <t>SANTANA SANCHEZ MOISES ABSALON</t>
  </si>
  <si>
    <t>ANTIGUA HACIENDA LA MORA</t>
  </si>
  <si>
    <t>ADMINISTRADOR DE LOS SALONES DE EVENTOS</t>
  </si>
  <si>
    <t>GALVAN HERNANDEZ JORGE</t>
  </si>
  <si>
    <t>OFICIAL DE MANTENIMIENTO</t>
  </si>
  <si>
    <t>GOMEZ FLORES ERIKA</t>
  </si>
  <si>
    <t>ALMACENISTA</t>
  </si>
  <si>
    <t>ROSAS LEAL ALBA MARISOL</t>
  </si>
  <si>
    <t>REYES MARTINEZ RANULFO</t>
  </si>
  <si>
    <t>GUTIERREZ GONZALEZ JOSE MARTIN</t>
  </si>
  <si>
    <t>OFICIAL DE MANTENIMIENTO A</t>
  </si>
  <si>
    <t>GUZMAN PEREZ JOSE MANUEL</t>
  </si>
  <si>
    <t>COVARRUBIAS NERI GUILLERMO</t>
  </si>
  <si>
    <t>OFICIAL DE MANTENIMIENTO C</t>
  </si>
  <si>
    <t>MORALES ESPINA TOMAS</t>
  </si>
  <si>
    <t>HERMANO SOL HERMANA AGUA</t>
  </si>
  <si>
    <t>GONZALEZ MARTINEZ ROMULO</t>
  </si>
  <si>
    <t>OFICIAL DE MANTENIMIENTO HERMANO SOL</t>
  </si>
  <si>
    <t>PADILLA ULLOA ANA PATRICIA</t>
  </si>
  <si>
    <t>AUXILIAR ADMINISTRATIVO C</t>
  </si>
  <si>
    <t>ARTEAGA MORA IMELDA</t>
  </si>
  <si>
    <t>AYUDANTE DE MANTENIMIENTO B</t>
  </si>
  <si>
    <t>VELASCO PINEDA JUAN DOMINGO</t>
  </si>
  <si>
    <t>CLUB DEPORTIVO HACIENDA REAL</t>
  </si>
  <si>
    <t>COORDINADOR DEL CLUB DEPORTIVO</t>
  </si>
  <si>
    <t xml:space="preserve">MORENO AREVALO SANDRA </t>
  </si>
  <si>
    <t>GONZALEZ MARTINEZ ELBA LUCIA</t>
  </si>
  <si>
    <t>RODRIGUEZ ESPINOSA JOSE GUADALUPE</t>
  </si>
  <si>
    <t>OFICIAL DE MANTENIMIENTO CENTRO DEPORTIVO</t>
  </si>
  <si>
    <t>TORRES ROMO JUAN MANUEL</t>
  </si>
  <si>
    <t>LOZANO PALOMINO FRANCISCO JAVIER</t>
  </si>
  <si>
    <t>ROSAS LOPEZ JOSE LUIS</t>
  </si>
  <si>
    <t>GUZMAN VERDUZCO MARIO</t>
  </si>
  <si>
    <t>SILVA CALDERON OSCAR ALBERTO</t>
  </si>
  <si>
    <t>OSIO MARQUEZ ENRIQUE ERNESTO</t>
  </si>
  <si>
    <t>ZAMORA RODRIGUEZ ENRIQUE</t>
  </si>
  <si>
    <t>OFICIAL DE MANTENIMIENTO B</t>
  </si>
  <si>
    <t>RAMIREZ VAZQUEZ ANGELICA GUADALUPE</t>
  </si>
  <si>
    <t>MOSQUEDA LOPEZ EMIRSE MARGARITA</t>
  </si>
  <si>
    <t>LUNA SOTO ENRIQUE</t>
  </si>
  <si>
    <t>RECURSOS HUMANOS</t>
  </si>
  <si>
    <t>DIRECTOR GENERAL DE ADMINISTRACION</t>
  </si>
  <si>
    <t>CARRILLO DIAZ LUIS FELIPE</t>
  </si>
  <si>
    <t>DIRECTOR DE DESARROLLO INSTITUCIONAL Y PROCESOS NORMATIVOS</t>
  </si>
  <si>
    <t>DIRECTOR DE RECURSOS HUMANOS</t>
  </si>
  <si>
    <t>NAVARRO ANGULO CARLOS</t>
  </si>
  <si>
    <t>ENCARGADO DE NOMINA</t>
  </si>
  <si>
    <t>RUIZ VALENZUELA GUADALUPE NICOLASA</t>
  </si>
  <si>
    <t>ROBLES SANCHEZ JESUS EDUARDO</t>
  </si>
  <si>
    <t>ESPECIALISTA EN PROCESOS</t>
  </si>
  <si>
    <t>ACEVES CABANILLAS MARIA DEL RAYO</t>
  </si>
  <si>
    <t>ENCARGADO DE CAPACITACION</t>
  </si>
  <si>
    <t>PAREDES VELEZ AHTZIRI BEATRIZ</t>
  </si>
  <si>
    <t>TORRES PEREZ ELIZABETH</t>
  </si>
  <si>
    <t>GUTIERREZ FLORES EDGAR LEONEL</t>
  </si>
  <si>
    <t>MARTINEZ HERNANDEZ ANGELA KARINA</t>
  </si>
  <si>
    <t>CRUZ GUERRERO EDGAR GIOVANNI</t>
  </si>
  <si>
    <t>RAMIREZ MORENO HANIEL ALEJANDRA</t>
  </si>
  <si>
    <t>HERRERA HERNANDEZ PATRICIA CLEMENTINA</t>
  </si>
  <si>
    <t>CASTAÑEDA CASTELLON VALERIA</t>
  </si>
  <si>
    <t>OROZCO AVILA TERESA ALEJANDRA</t>
  </si>
  <si>
    <t>ADMINISTRATIVO ESPECIALIZADO A</t>
  </si>
  <si>
    <t>MORENO GALINDO LEONARDO FABIAN</t>
  </si>
  <si>
    <t>SALCIDO VALLE MA ERNESTINA</t>
  </si>
  <si>
    <t>SERVICIOS GENERALES</t>
  </si>
  <si>
    <t>DIRECTOR DE SERVICIOS GENERALES</t>
  </si>
  <si>
    <t>MUÑOZ FRIAS VIDAL CARLOS</t>
  </si>
  <si>
    <t>ENCARGADO DE SEGURIDAD</t>
  </si>
  <si>
    <t>OLMOS PINEDO JOSE QUETZALCUATLI</t>
  </si>
  <si>
    <t>ENCARGADO DE VEHICULOS</t>
  </si>
  <si>
    <t>PADILLA VILLA JUAN MANUEL</t>
  </si>
  <si>
    <t>RENTERIA JAIME MARIA AUXILIO</t>
  </si>
  <si>
    <t>PADILLA GARCIA KARINA</t>
  </si>
  <si>
    <t>ROCHA SANTOS ELIA PAULINA</t>
  </si>
  <si>
    <t>MESSINA SANCHEZ MARCO ANTONIO</t>
  </si>
  <si>
    <t>VIGILANTE</t>
  </si>
  <si>
    <t>FRANCO CALVARIO FRANCISCO</t>
  </si>
  <si>
    <t>SUAREZ OLIVARES BERONICA</t>
  </si>
  <si>
    <t>GOMEZ HERNANDEZ ALBERTO JORGE</t>
  </si>
  <si>
    <t>REA CIENFUEGOS MARCELO</t>
  </si>
  <si>
    <t>DAVALOS ESCALERA LUIS</t>
  </si>
  <si>
    <t>SANCHEZ GONZALEZ FELIPE</t>
  </si>
  <si>
    <t>CARRILLO VARELA JORGE MARTIN</t>
  </si>
  <si>
    <t>LOPEZ MARTINEZ JAVIER HUMBERTO</t>
  </si>
  <si>
    <t>DELGADILLO MADERA JOSE MANUEL</t>
  </si>
  <si>
    <t>VICTORINO ZUÑIGA CONSTANTINO</t>
  </si>
  <si>
    <t>ENCARGADO DE RESGUARDO</t>
  </si>
  <si>
    <t>RAMIREZ HERNANDEZ JUAN HUGO</t>
  </si>
  <si>
    <t>INTENDENTE</t>
  </si>
  <si>
    <t>PEREZ FERNANDEZ RAUL ENRIQUE</t>
  </si>
  <si>
    <t>GAYTAN QUIÑONEZ CESAR ARMANDO</t>
  </si>
  <si>
    <t>ENCARGADO DE ALMACEN</t>
  </si>
  <si>
    <t>QUINTERO CHAGOYAN ERNESTO</t>
  </si>
  <si>
    <t>ANALISTA ESPECIALIZADO B</t>
  </si>
  <si>
    <t>MARTINEZ TAPIA RAFAEL</t>
  </si>
  <si>
    <t>GOMEZ ORTEGA ALMA DELIA</t>
  </si>
  <si>
    <t>PADILLA GONZALEZ RAUL ANTONIO</t>
  </si>
  <si>
    <t>CONTROLISTA DE INSUMOS</t>
  </si>
  <si>
    <t>CASTELLANOS LLAGUNO LUIS ALFONSO</t>
  </si>
  <si>
    <t>COMPRADOR JUNIOR</t>
  </si>
  <si>
    <t>ALAVEZ HERNANDEZ YESSICA LIZETH</t>
  </si>
  <si>
    <t>GONZALEZ NAVA ANA SILVIA</t>
  </si>
  <si>
    <t>ISORDIA PLASCENCIA ALBERTO</t>
  </si>
  <si>
    <t>CHOFER DE SERVICIO B</t>
  </si>
  <si>
    <t>NAVARRO TOVAR ALMA LORENA</t>
  </si>
  <si>
    <t>AUXILIAR DE ARCHIVO</t>
  </si>
  <si>
    <t>IBARRA GONZALEZ FERNANDO</t>
  </si>
  <si>
    <t>MENSAJERO</t>
  </si>
  <si>
    <t>AZPEITIA SANTILLAN RUBEN OMAR</t>
  </si>
  <si>
    <t>MORENO GALINDO FLOR LILIANA</t>
  </si>
  <si>
    <t>VIERA SANTILLAN MARIA TERESA DE JESUS</t>
  </si>
  <si>
    <t>CAJERO A</t>
  </si>
  <si>
    <t>RAMIREZ SANCHEZ ANTONIA</t>
  </si>
  <si>
    <t>LOPEZ VALDEZ JUAN ENRIQUE</t>
  </si>
  <si>
    <t>GARCIA ASCENCIO JOSE LUIS</t>
  </si>
  <si>
    <t>LLAMAS HERNANDEZ JESUS ANTONIO</t>
  </si>
  <si>
    <t>HERNANDEZ RODRIGUEZ CRISTOPHER EMMANUEL</t>
  </si>
  <si>
    <t>LOPEZ VEGA ALTAGRACIA</t>
  </si>
  <si>
    <t>ENCISO HERNANDEZ JOSE JUAN</t>
  </si>
  <si>
    <t>ACOSTA RODRIGUEZ DIONICIO</t>
  </si>
  <si>
    <t>AYUDANTE DE MANTENIMIENTO A</t>
  </si>
  <si>
    <t>CARRILLO RAMOS ABEL</t>
  </si>
  <si>
    <t>ADQUISICIONES</t>
  </si>
  <si>
    <t>DIRECTOR DE ADQUISICIONES</t>
  </si>
  <si>
    <t>PEREZ HERNANDEZ NORMA ANGELICA</t>
  </si>
  <si>
    <t>MORENO FLORES EVA ELIZABETH</t>
  </si>
  <si>
    <t>COORDINADOR DE COMPRAS</t>
  </si>
  <si>
    <t>RODRIGUEZ RIVAS RUTH ANGELICA</t>
  </si>
  <si>
    <t>SUPERVISOR B</t>
  </si>
  <si>
    <t>ARAMBULA PEREZ DOLORES CLAUDIA</t>
  </si>
  <si>
    <t>OROZCO AGUAYO KARLA GUADALUPE</t>
  </si>
  <si>
    <t>RAMIREZ MENA PAOLA IVONNE</t>
  </si>
  <si>
    <t>AUXILIAR DE COMPRAS</t>
  </si>
  <si>
    <t>GUZMAN NAVARRO ERIKA ALEXANDRA</t>
  </si>
  <si>
    <t>MARISCAL MEJINEZ MARIA</t>
  </si>
  <si>
    <t>HERNANDEZ RIZO JAVIER</t>
  </si>
  <si>
    <t>RIVERA MARQUEZ ALBERTO</t>
  </si>
  <si>
    <t>ANDRADE GONZALEZ SAMUEL</t>
  </si>
  <si>
    <t>LOERA LOPEZ ESMERALDA</t>
  </si>
  <si>
    <t>COORDINADOR ESPECIALIZADO B</t>
  </si>
  <si>
    <t>PEREA ASCENCIO MARA PATRICIA</t>
  </si>
  <si>
    <t>ARCHIVO</t>
  </si>
  <si>
    <t>COORDINADORA DE ARCHIVO</t>
  </si>
  <si>
    <t>LOMELI ROJAS IVAN VLADIMIR</t>
  </si>
  <si>
    <t>GUTIERREZ OLMOS SALVADOR</t>
  </si>
  <si>
    <t>SALAS HARO ALEJANDRA</t>
  </si>
  <si>
    <t>TOSCANO ARCE SONIA PAULINA</t>
  </si>
  <si>
    <t>PADILLA RAMIREZ MONICA CRISTINA</t>
  </si>
  <si>
    <t>DEL REAL CEBALLOS JUAN FRANCISCO</t>
  </si>
  <si>
    <t>GUDIÑO CHAVEZ MARTIN ERNESTO</t>
  </si>
  <si>
    <t>DIRECCION DE FINANZAS</t>
  </si>
  <si>
    <t>RECURSOS FINANCIEROS</t>
  </si>
  <si>
    <t>DIRECTOR GENERAL DE FINANZAS</t>
  </si>
  <si>
    <t>AMEZQUITA DIAZ KATIA</t>
  </si>
  <si>
    <t>DIRECTOR DE ADMINISTRACION DE FONDOS</t>
  </si>
  <si>
    <t>ZAVALA BOJORQUEZ PABLO ERNESTO</t>
  </si>
  <si>
    <t>DIRECTOR DE OPERACION E INVERSION</t>
  </si>
  <si>
    <t>ROQUE CHAVEZ JONATHAN GERARDO</t>
  </si>
  <si>
    <t>ANALISTA FINANCIERO</t>
  </si>
  <si>
    <t>HERMOSILLO GOMEZ CLAUDIA BRIGITT</t>
  </si>
  <si>
    <t>SAINZ LOYOLA FERNANDO</t>
  </si>
  <si>
    <t>COORDINADOR</t>
  </si>
  <si>
    <t>BELLO ALDRETE AARON ALEJANDRO</t>
  </si>
  <si>
    <t>FLORES ESCAMILLA YOLANDA</t>
  </si>
  <si>
    <t>ANALISTA DE PAGO</t>
  </si>
  <si>
    <t>BEATRIZ GONZALEZ MARIA DEL SOCORRO</t>
  </si>
  <si>
    <t>RUVALCABA JIMENEZ ALMA XOCHITL</t>
  </si>
  <si>
    <t>HERNANDEZ CABRERA LIZETTE GUADALUPE</t>
  </si>
  <si>
    <t>MEZA ZEPEDA NORMA ANGELICA</t>
  </si>
  <si>
    <t>RAMOS NIETO NADIA GABRIELA</t>
  </si>
  <si>
    <t>ROJO NAVARRO MA DOLORES</t>
  </si>
  <si>
    <t>JAUREGUI ROQUE LAURA CRISTINA</t>
  </si>
  <si>
    <t>CAJERO ESPECIALIZADO</t>
  </si>
  <si>
    <t>RUBIO HERNANDEZ CARMEN ELIA</t>
  </si>
  <si>
    <t>ANALISTA SEDAR</t>
  </si>
  <si>
    <t>SANCHEZ GARCIA JUAN CARLOS</t>
  </si>
  <si>
    <t>BERMUDEZ PADILLA ALEJANDRO</t>
  </si>
  <si>
    <t>COBRANZA ADMINISTRATIVA</t>
  </si>
  <si>
    <t>DIRECTOR DE COBRANZA ADMNISTRATIVA</t>
  </si>
  <si>
    <t>RUIZ AGUIRRE MONICA</t>
  </si>
  <si>
    <t>ANALISTA ESPECIALIZADO</t>
  </si>
  <si>
    <t>DE LA PAZ ALONSO MARTHA PATRICIA</t>
  </si>
  <si>
    <t>GONZALEZ CHAN KARINA DEL CARMEN</t>
  </si>
  <si>
    <t>MEDINA ORTIZ LAURA DEL CARMEN</t>
  </si>
  <si>
    <t>ANALISTA DE COBRANZA</t>
  </si>
  <si>
    <t>RUVALCABA MURILLO JORGE ALBERTO</t>
  </si>
  <si>
    <t>VERIFICADOR DE DEVOLUCION DE FONDOS</t>
  </si>
  <si>
    <t>GUZMAN ESCOBAR FABIAN ALBERTO</t>
  </si>
  <si>
    <t>CAJERO EDIFICIO CENTRAL</t>
  </si>
  <si>
    <t>MONTIEL PONCE ANA SAGRARIO</t>
  </si>
  <si>
    <t>OROZCO TORRES ARIEL ARAFAT</t>
  </si>
  <si>
    <t>ULLOA GARCIA MARIA DEL CONSUELO</t>
  </si>
  <si>
    <t>SOLORIO HERRERA JOSE LUIS</t>
  </si>
  <si>
    <t>LORENCE DELGADO ARCELIA CATALINA</t>
  </si>
  <si>
    <t>DAVALOS LOPEZ MIRIAM ALEJANDRA</t>
  </si>
  <si>
    <t>SALDAÑA RODRIGUEZ ROSALVA</t>
  </si>
  <si>
    <t>DELGADO MERCADO HORACIO</t>
  </si>
  <si>
    <t>REYNOSO GARCIA FRANCISCO JAVIER</t>
  </si>
  <si>
    <t>RODRIGUEZ MORALES MARIO</t>
  </si>
  <si>
    <t>DIAZ ROBLES CYNTHIA VANESSA</t>
  </si>
  <si>
    <t>LOPEZ CARRANZA MIGUEL JOSE</t>
  </si>
  <si>
    <t>VAZQUEZ HERNANDEZ FERNANDO RAMON</t>
  </si>
  <si>
    <t>MARTIN CASILLAS ETZAEL</t>
  </si>
  <si>
    <t>TECNICO CONTABLE</t>
  </si>
  <si>
    <t>MARTINEZ RUVALCABA MAYRA LIZBETH</t>
  </si>
  <si>
    <t xml:space="preserve">AUXILIAR CONTABLE </t>
  </si>
  <si>
    <t>HERNANDEZ CORTES ROSA ISELA ADRIANA</t>
  </si>
  <si>
    <t>RAMIREZ RODRIGUEZ RAMON</t>
  </si>
  <si>
    <t>ROBLES HERRERA CLARA LETICIA</t>
  </si>
  <si>
    <t>NIETO MARQUEZ JUAN MANUEL</t>
  </si>
  <si>
    <t>UNIDAD DE ESTUDIOS ECONOMICOS, ACTUARIALES Y DE PRESUPUESTO</t>
  </si>
  <si>
    <t>DIRECTOR DE LA UNIDAD DE ESTUDIOS ECONOMICOS, ACTUARIALES Y PRESPUESTO</t>
  </si>
  <si>
    <t>FARIAS OROZCO ANAIS</t>
  </si>
  <si>
    <t>ESPECIALISTA EN ESTUDIOS Y EVALUACION DE PROYECTOS</t>
  </si>
  <si>
    <t>MONTERO VILLANUEVA ISRAEL</t>
  </si>
  <si>
    <t>GUZMAN RAMOS JUANA FRANCISCA</t>
  </si>
  <si>
    <t>BARBOZA CERVANTES LETICIA</t>
  </si>
  <si>
    <t>GARCIA RANGEL SAGRARIO DEL SOCORRO ALONDRA</t>
  </si>
  <si>
    <t>MEJIA GUTIERREZ ANDREA VALENTINA</t>
  </si>
  <si>
    <t>FLORES FLORES JUAN JOSE</t>
  </si>
  <si>
    <t>REVISION DEL GASTO</t>
  </si>
  <si>
    <t>AMERICANO TELLEZ SILVIA ANGELICA</t>
  </si>
  <si>
    <t>MURILLO VAZQUEZ ESPERANZA</t>
  </si>
  <si>
    <t>COMPARAN SANCHEZ MARIA CRISTINA</t>
  </si>
  <si>
    <t>MONREAL CASILLAS SANDRA</t>
  </si>
  <si>
    <t>PINZON ESTEVEZ CARLOS GABRIEL</t>
  </si>
  <si>
    <t>CONTABILIDAD</t>
  </si>
  <si>
    <t>DIRECTOE DE CONTABILIDAD</t>
  </si>
  <si>
    <t>DE LA O AMARILLAS JESUS HUMBERTO</t>
  </si>
  <si>
    <t>SUB CONTADOR</t>
  </si>
  <si>
    <t>ROBLEDO FLORES BRENDA LIZHET</t>
  </si>
  <si>
    <t>GONZALEZ ALDANA ALFREDO</t>
  </si>
  <si>
    <t>CONTADOR A</t>
  </si>
  <si>
    <t>COVARRUBIAS CORTES CLAUDIA</t>
  </si>
  <si>
    <t>CAMACHO GONZALEZ KARLA CRISTINA</t>
  </si>
  <si>
    <t>CANO FLORES MARCELA IVETT</t>
  </si>
  <si>
    <t>CRUZ RAMIREZ ARMIDA</t>
  </si>
  <si>
    <t>AGUIRRE DIAZ IRMA EDITH</t>
  </si>
  <si>
    <t>SAINZ SANCHEZ RAHUEL ISAAC</t>
  </si>
  <si>
    <t>COLIN ARIAS ENRIQUE</t>
  </si>
  <si>
    <t>FERNANDEZ MORA RAMIRO MANUEL</t>
  </si>
  <si>
    <t>ADMINISTRATIVO ESPECIALIZADO B</t>
  </si>
  <si>
    <t>NAVARRO DIAZ EDGAR ANTONIO</t>
  </si>
  <si>
    <t>BENITEZ DOROTEO GILBERTO</t>
  </si>
  <si>
    <t>TECNICO AUXILIAR</t>
  </si>
  <si>
    <t>PEREZ CASTELLANOS LUIS FERNANDO</t>
  </si>
  <si>
    <t>ARIAS DE LA MORA HECTOR JAVIER</t>
  </si>
  <si>
    <t>DIRECCION DE PROMOCION DE VIVIENDA</t>
  </si>
  <si>
    <t>DIRECTOR DE CONSTRUCCION Y SUPERVISION DE OBRA</t>
  </si>
  <si>
    <t>LANDELL SOTO KARLA FABIOLA</t>
  </si>
  <si>
    <t>CAMACHO ARIAS JAVIER</t>
  </si>
  <si>
    <t>JEFE DE SECCION DESARROLLO URBANO</t>
  </si>
  <si>
    <t>JIMENEZ BARBA ADRIAN</t>
  </si>
  <si>
    <t>COSTEADOR DE PROYECTOS</t>
  </si>
  <si>
    <t>ANTONIO EVARISTO ANDRES</t>
  </si>
  <si>
    <t>ESPINO PEREZ JOSE LUIS</t>
  </si>
  <si>
    <t>HERNANDEZ CORONA JESUS GORETI</t>
  </si>
  <si>
    <t>TECNICO ESPECIALISTA B</t>
  </si>
  <si>
    <t>LEYVA VALDEZ SERGIO</t>
  </si>
  <si>
    <t>OFICIAL DE ALBAÑILERIA</t>
  </si>
  <si>
    <t>AGUILERA MEDINA RAFAEL</t>
  </si>
  <si>
    <t>OFICIAL DE MANTENIMIENTO DE INMUEBLES A</t>
  </si>
  <si>
    <t>MORALES OCAMPO JUAN RAMON</t>
  </si>
  <si>
    <t>FONSECA SALDAÑA ANTONIO</t>
  </si>
  <si>
    <t>ASCENCIO CORONA LUIS ALEJANDRO</t>
  </si>
  <si>
    <t>MATA RODRIGUEZ ROBERTO</t>
  </si>
  <si>
    <t>GONZALEZ CARO MARTHA LETICIA</t>
  </si>
  <si>
    <t>GOMEZ GUERRERO MARTIN ALEJANDRO</t>
  </si>
  <si>
    <t>PATRIMONIO INMOBILIARIO</t>
  </si>
  <si>
    <t>DIRECTOR DE PATRIMONIO</t>
  </si>
  <si>
    <t>MALDONADO MERCADO HUGO</t>
  </si>
  <si>
    <t>PERITO VALUADOR</t>
  </si>
  <si>
    <t>DE AVILA ACOSTA MARIA ELENA</t>
  </si>
  <si>
    <t>GARCIA NAVARRO JORGE</t>
  </si>
  <si>
    <t>ALVAREZ DANIEL JOSE LUIS</t>
  </si>
  <si>
    <t>MALDONADO GONZALEZ LEOPOLDO</t>
  </si>
  <si>
    <t>CARRILLO MIRAMONTES MIGUEL</t>
  </si>
  <si>
    <t>RAMIREZ LUNA JULIAN</t>
  </si>
  <si>
    <t>RIVERA SANCHEZ JESUS</t>
  </si>
  <si>
    <t>ROMERO HERRERA CIRILO</t>
  </si>
  <si>
    <t>HERMOSILLO RAMIREZ FRANCISCO JAVIER</t>
  </si>
  <si>
    <t>AGUILAR VALENCIA CRESCENCIO</t>
  </si>
  <si>
    <t>VIGILANTE B</t>
  </si>
  <si>
    <t>RODRIGUEZ RAMIREZ JOSE MANUEL</t>
  </si>
  <si>
    <t>DANIEL BASILIO MANUEL</t>
  </si>
  <si>
    <t>VIGILANTE C</t>
  </si>
  <si>
    <t>DE AVILA ACOSTA ALTAGRACIA</t>
  </si>
  <si>
    <t>TERRON IBARRA CECILIA GUADALUPE</t>
  </si>
  <si>
    <t>MERCADO RIVAS MARIA JULIA</t>
  </si>
  <si>
    <t>PORTILLO ORENDAIN JOSE LUIS</t>
  </si>
  <si>
    <t>GARCIA SANCHEZ ANTOLIN</t>
  </si>
  <si>
    <t>TOSTADO RODRIGUEZ RODRIGO</t>
  </si>
  <si>
    <t>ADMINISTRACION DE PROMOCION Y VIVIENDA Y AVALUOS</t>
  </si>
  <si>
    <t>DIRECTOR GENERAL DE PROMOCION DE VIVIENDA</t>
  </si>
  <si>
    <t>DIRECTOR DE FIDEICOMISOS</t>
  </si>
  <si>
    <t>COORDINADOR DE PROCESOS</t>
  </si>
  <si>
    <t>GONZALEZ PEREZ JAQUELINE ODETTE</t>
  </si>
  <si>
    <t>MARTINEZ RUELAS JESUS PEDRO</t>
  </si>
  <si>
    <t>COORDINADOR DE PROMOCION Y VIVIENDA</t>
  </si>
  <si>
    <t>OCHOA GUERRERO JORGE ARNULFO</t>
  </si>
  <si>
    <t>ENCARGADO</t>
  </si>
  <si>
    <t>YASPI SAUCEDO ARABEL ALEJANDRA</t>
  </si>
  <si>
    <t>DIAZ FERRER NORMA ELENA</t>
  </si>
  <si>
    <t>MARTINEZ CARBAJAL MARTHA</t>
  </si>
  <si>
    <t>RAMIREZ MONROY MARCELA</t>
  </si>
  <si>
    <t>SALAS DIP LUCIA DE LA CARIDAD</t>
  </si>
  <si>
    <t>RODRIGUEZ PONCE CARLOS HUMBERTO</t>
  </si>
  <si>
    <t>HIDALGO MORAN JUAN MANUEL</t>
  </si>
  <si>
    <t>DISEÑO DE PROYECTOS E INGENIERIA</t>
  </si>
  <si>
    <t>JEFE DE DISEÑO Y PROGRAMACION DE OBRA</t>
  </si>
  <si>
    <t>VAZQUEZ DEL MERCADO GARCIA JOSE LUIS</t>
  </si>
  <si>
    <t>JEFE DE SECCION DE PROYECTOS</t>
  </si>
  <si>
    <t>DELGADO GONZALEZ ADRIANA EDITH</t>
  </si>
  <si>
    <t>PROYECTISTA</t>
  </si>
  <si>
    <t>FLORES CARRILLO OLGA NOEMI</t>
  </si>
  <si>
    <t>TEJEDA LANDEROS GABRIELA</t>
  </si>
  <si>
    <t>GONZALEZ ABUNDIS CRISTIAN GABRIEL</t>
  </si>
  <si>
    <t>MANTENIMIENTO DE INMUEBLES</t>
  </si>
  <si>
    <t>DIRECTOR DE ADMON. DE INMUEBLES Y MTTO.</t>
  </si>
  <si>
    <t>RAMIREZ MADRIGAL JORGE</t>
  </si>
  <si>
    <t>ELIZONDO HERNANDEZ ROBERTO</t>
  </si>
  <si>
    <t>GARCIA LARA JOSE HUMBERTO CONRADO</t>
  </si>
  <si>
    <t>CARDENAS TOSCANO ROCIO</t>
  </si>
  <si>
    <t>AMEZCUA ESCOBEDO DIANA</t>
  </si>
  <si>
    <t>GARCIA LOZANO EDWAR JONATHAN</t>
  </si>
  <si>
    <t>SANCHEZ REGALADO JORGE ALBERTO</t>
  </si>
  <si>
    <t>ALVAREZ ARIAS HECTOR ALEJANDRO</t>
  </si>
  <si>
    <t>MADRIGAL CONTRERAS MARTIN JORGE</t>
  </si>
  <si>
    <t>COORDINADOR DE MANTENIMIENTO B</t>
  </si>
  <si>
    <t>FONSECA VAZQUEZ MOISES ALEJANDRO</t>
  </si>
  <si>
    <t>CABRALES ROMO MARTIN FRANCISCO</t>
  </si>
  <si>
    <t>OFICIAL DE MANTENIMIENTO CUADRILLAS</t>
  </si>
  <si>
    <t>GOMEZ MUÑOZ APOLO ESPARTACO</t>
  </si>
  <si>
    <t>GOMEZ MUÑOZ MOISES ULISES</t>
  </si>
  <si>
    <t>TALAMANTES IÑIGUEZ ERICK HUMBERTO</t>
  </si>
  <si>
    <t>VARGAS MARTINEZ FRANCISCO</t>
  </si>
  <si>
    <t>CHOFER</t>
  </si>
  <si>
    <t>TRINIDAD LUNA ALFREDO</t>
  </si>
  <si>
    <t>RANGEL GUTIERREZ VICTOR</t>
  </si>
  <si>
    <t>MORENO SOLIS NEMECIO</t>
  </si>
  <si>
    <t>FLORES REA ANTONIO</t>
  </si>
  <si>
    <t>RUELAS ESPARZA JAVIER</t>
  </si>
  <si>
    <t>OCEGUEDA LOPEZ JOSE DE JESUS</t>
  </si>
  <si>
    <t>OFICIAL DE CARPINTERIA</t>
  </si>
  <si>
    <t>VELAZQUEZ MEJIA GONZALO</t>
  </si>
  <si>
    <t>OFICIAL DE HERRERIA</t>
  </si>
  <si>
    <t>AGUIRRE GONZALEZ GUILLERMO</t>
  </si>
  <si>
    <t>VARGAS FRANCO OCTAVIO</t>
  </si>
  <si>
    <t>GALINDO MONTES DE OCA MIGUEL</t>
  </si>
  <si>
    <t>SANTOS CONTRERAS OSCAR</t>
  </si>
  <si>
    <t>REYES DELIBRADO CARLOS</t>
  </si>
  <si>
    <t>VILLEGAS CALVILLO MARIO</t>
  </si>
  <si>
    <t>RIVAS SAAVEDRA JESUS EDUARDO</t>
  </si>
  <si>
    <t>BETANCOURT NAVA JORGE LUIS</t>
  </si>
  <si>
    <t>LEAL ESQUIVIES OSCAR JAIME DOMINGO</t>
  </si>
  <si>
    <t>GALVEZ JIMENEZ MIGUEL ANGEL</t>
  </si>
  <si>
    <t>GARCIA GALLEGOS JAIME LEONARDO</t>
  </si>
  <si>
    <t>MERCADO JIMENEZ J. LUIS</t>
  </si>
  <si>
    <t>RUBIO MORELOS FRANCISCO</t>
  </si>
  <si>
    <t>DIAZ SANCHEZ SERGIO</t>
  </si>
  <si>
    <t>VALENZUELA RODRIGUEZ ELIAZAR</t>
  </si>
  <si>
    <t>SEPULVEDA GARCIA ADRIAN ISRAEL</t>
  </si>
  <si>
    <t>ANDRADE OCHOA JOSE TRINIDAD</t>
  </si>
  <si>
    <t>RAMOS BELTRAN FRANCISCO JAVIER</t>
  </si>
  <si>
    <t>SALAZAR PEREZ SALVADOR</t>
  </si>
  <si>
    <t>OFICIAL DE MANTENIMIENTO DE INMUEBLES B</t>
  </si>
  <si>
    <t>RODRIGUEZ PARRAL JUAN ALBERTO</t>
  </si>
  <si>
    <t>OLIVIER MARTINEZ JORGE</t>
  </si>
  <si>
    <t>TORRES AVILA ALBERTO</t>
  </si>
  <si>
    <t>SEVILLA ESCOTO JOSE GUADALUPE</t>
  </si>
  <si>
    <t>VAZQUEZ CASTILLO JOSE ALBERTO</t>
  </si>
  <si>
    <t>GUTIERREZ RODRIGUEZ JOSE LUIS</t>
  </si>
  <si>
    <t>PRECIADO HERNANDEZ HERIBERTO</t>
  </si>
  <si>
    <t>GARCIA FLORES BENJAMIN</t>
  </si>
  <si>
    <t>GALVAN LOPEZ JUAN CARLOS</t>
  </si>
  <si>
    <t>CAMARENA MARTINEZ FREDY WILLIAMS</t>
  </si>
  <si>
    <t>CORREA ESQUIVIAS PEDRO ANGEL</t>
  </si>
  <si>
    <t>RODRIGUEZ RAMIREZ NICOLAS</t>
  </si>
  <si>
    <t>SEPULVEDA FLORES JAVIER DANIEL</t>
  </si>
  <si>
    <t>CARRILLO CAMACHO ANGEL</t>
  </si>
  <si>
    <t>MENDOZA FLORES EDUARDO</t>
  </si>
  <si>
    <t>JIMENEZ CASTRO EDGAR ALEXANDRO</t>
  </si>
  <si>
    <t>BAUTISTA GONZALEZ ALEJANDRO</t>
  </si>
  <si>
    <t>GARRIDO MORALES OMAR JORGE</t>
  </si>
  <si>
    <t>GUERRERO PAZ DIMAS</t>
  </si>
  <si>
    <t>MORA MERCADO FELICIANO</t>
  </si>
  <si>
    <t>GARCIA GOMEZ DIEGO ARMANDO</t>
  </si>
  <si>
    <t>SAHAGUN LOPEZ JOSE ANTONIO</t>
  </si>
  <si>
    <t>PALACIOS LOPEZ VICTOR</t>
  </si>
  <si>
    <t>CORTEZ HERNANDEZ ALBERTO</t>
  </si>
  <si>
    <t>GONZALEZ PEDROZA JOSE</t>
  </si>
  <si>
    <t>ARRENDAMIENTO DE INMUEBLES</t>
  </si>
  <si>
    <t>CAMACHO SANCHEZ GRACIELA</t>
  </si>
  <si>
    <t>ABUNDIS BARAJAS NANCY ELIZABETH</t>
  </si>
  <si>
    <t>MACIAS GUZMAN KARINA LIVIER</t>
  </si>
  <si>
    <t>DIRECCION DE PRESTACIONES</t>
  </si>
  <si>
    <t>AFILIACION Y VIGENCIA</t>
  </si>
  <si>
    <t>DIRECTOR GENERAL DE PRESTACIONES</t>
  </si>
  <si>
    <t>MEYER MERCADO ENRIQUE HELMUT</t>
  </si>
  <si>
    <t>DIRECTOR DE AFILACION</t>
  </si>
  <si>
    <t>AMARO GOMEZ LIDIA ANGELICA</t>
  </si>
  <si>
    <t>MERCADO MURGUIA ANAYELI MARISOL</t>
  </si>
  <si>
    <t>OROZCO RODRIGUEZ MARCOS GUSTAVO</t>
  </si>
  <si>
    <t>NUÑEZ GONZALEZ ALMA GUADALUPE</t>
  </si>
  <si>
    <t>NAVARRO TOVAR JUAN MANUEL</t>
  </si>
  <si>
    <t>ADAME ESCAÑUELA SOTERO</t>
  </si>
  <si>
    <t>CONTRERAS MARTIN JOSE LUIS</t>
  </si>
  <si>
    <t>FLORES RUBIO ILIANA ALEJANDRA</t>
  </si>
  <si>
    <t>ESTRADA VELARDE FERNANDO</t>
  </si>
  <si>
    <t>SUAREZ OLIVARES TEODORA</t>
  </si>
  <si>
    <t>ESPINOZA ROSALES ISRAEL</t>
  </si>
  <si>
    <t>GAYTAN MERCADO MARCELA ARMIDA</t>
  </si>
  <si>
    <t>ALCANTAR HERNANDEZ ROCIO GUADALUPE</t>
  </si>
  <si>
    <t>SANCHEZ LUNA ERNESTO HASSAM</t>
  </si>
  <si>
    <t>CERDA ESPARZA MARIO ALBERTO</t>
  </si>
  <si>
    <t>LOPEZ RODRIGUEZ JORGE MICHEL</t>
  </si>
  <si>
    <t>AUXILIAR DE AFILIACION</t>
  </si>
  <si>
    <t>CONTROL DE PENSIONADOS</t>
  </si>
  <si>
    <t>COORDINADOR DE ATENCION A JUBILADOS</t>
  </si>
  <si>
    <t>SOLORIO HERRERA ROSA MARIA</t>
  </si>
  <si>
    <t>MARTINEZ FOMBONA ALMA HORTENCIA</t>
  </si>
  <si>
    <t>ORTEGA ROSALES MARIA TERESA</t>
  </si>
  <si>
    <t>PEREZ ARAGON ARMANDO</t>
  </si>
  <si>
    <t>LUNA LIZARDI JORGE ALBERTO</t>
  </si>
  <si>
    <t>MARQUEZ MUNGUIA MARIA GABRIELA</t>
  </si>
  <si>
    <t>REYES DE DIOS CESAR ARMANDO</t>
  </si>
  <si>
    <t>DE LA TORRE HERNANDEZ ANA LOURDES</t>
  </si>
  <si>
    <t>CHAVOYA FRIAS MARIA ELENA MARTINA</t>
  </si>
  <si>
    <t>RENTERIA AGUILAR JOSUE DAVID</t>
  </si>
  <si>
    <t>LOPEZ ARROYO JORGE REFUGIO</t>
  </si>
  <si>
    <t>GOMEZ MARTINEZ CESAR DARIO</t>
  </si>
  <si>
    <t>ANALISTA PRESTAMOS HIPOTECARIOS</t>
  </si>
  <si>
    <t>RODRIGUEZ GARCIA XITLALLIALICIA</t>
  </si>
  <si>
    <t>TRABAJADORA SOCIAL B</t>
  </si>
  <si>
    <t>GONZALEZ NAVA LUZ ANGELICA</t>
  </si>
  <si>
    <t>CORONA GUTIERREZ MARIA GUADALUPE</t>
  </si>
  <si>
    <t>CARBAJAL MACIAS ANA MARIA LUISA</t>
  </si>
  <si>
    <t>ASISTENTE ADMINISTRATIVO A</t>
  </si>
  <si>
    <t>DE LA TORRE RAMIREZ PABLO ISRAEL</t>
  </si>
  <si>
    <t>AUXILIAR DE ATENCION A PENSIONADOS B</t>
  </si>
  <si>
    <t>VALLEJO CORDERO ALEJANDRO</t>
  </si>
  <si>
    <t>CAJERO B</t>
  </si>
  <si>
    <t>PADILLA SANTILLAN LUCILA</t>
  </si>
  <si>
    <t xml:space="preserve">RAMIREZ MARTINEZ ERICKA VIVIAN </t>
  </si>
  <si>
    <t xml:space="preserve">NAVARES MORENO LUZ ELENA </t>
  </si>
  <si>
    <t>CASA HOGAR</t>
  </si>
  <si>
    <t>COORDINADOR CASA HOGAR</t>
  </si>
  <si>
    <t>ZAMORA VALDEZ JOSE EMMANUEL</t>
  </si>
  <si>
    <t>ENFERMERO</t>
  </si>
  <si>
    <t>HERNANDEZ VALLE JOSE LEONEL</t>
  </si>
  <si>
    <t>GUZMAN CARRILLO SERGIO</t>
  </si>
  <si>
    <t>MONTES VELEZ ALICIA</t>
  </si>
  <si>
    <t>HERNANDEZ HERNANDEZ CELENE ARACELI</t>
  </si>
  <si>
    <t>ACEVES TOSTADO ERIK ALEJANDRO</t>
  </si>
  <si>
    <t>VELAZCO CORPUS ALEJANDRO</t>
  </si>
  <si>
    <t>ESTRADA CHAVEZ JOSE GUADALUPE</t>
  </si>
  <si>
    <t>LUPERCIO REYNOSO PEDRO</t>
  </si>
  <si>
    <t>NUÑEZ CASTILLO DAVID</t>
  </si>
  <si>
    <t>PADILLA LARIOS RICARDO</t>
  </si>
  <si>
    <t>SANCHEZ ROMERO TERESITA DE JESUS</t>
  </si>
  <si>
    <t>RECEPCIONISTA</t>
  </si>
  <si>
    <t>CANO FLORES KAREN MICHEL</t>
  </si>
  <si>
    <t>MONCAYO GAMA GIBRAN JOSUE</t>
  </si>
  <si>
    <t>VALDERRAMA RIVERA VICTOR MANUEL</t>
  </si>
  <si>
    <t>AZPEITIA SANTILLAN EMMANUEL ALEJANDRO</t>
  </si>
  <si>
    <t>GALLARDO AVILA MARGARITA</t>
  </si>
  <si>
    <t>AUXILIAR DE COCINA</t>
  </si>
  <si>
    <t>HERNANDEZ CASTAÑEDA MAYRA DEL SAGRARIO</t>
  </si>
  <si>
    <t>GONZALEZ NUÑEZ MARIA MAYANIN</t>
  </si>
  <si>
    <t>ENFERMERA GENERAL</t>
  </si>
  <si>
    <t>ALVAREZ PEREZ MARIA DE LA LUZ</t>
  </si>
  <si>
    <t>TRABAJADORA SOCIAL A</t>
  </si>
  <si>
    <t>CARDENAS NAVA MARISABEL</t>
  </si>
  <si>
    <t>JUAREZ GUTIERREZ ADRIANA</t>
  </si>
  <si>
    <t>PACHECO GARCIA MARIA DE JESUS</t>
  </si>
  <si>
    <t>TAVERA PALOMINO MARTHA LETICIA</t>
  </si>
  <si>
    <t>AGREDANO AVILA JOSE</t>
  </si>
  <si>
    <t>ENFERMERO GENERAL</t>
  </si>
  <si>
    <t>REYES GIL MARIA DEL CARMEN</t>
  </si>
  <si>
    <t>DIETISTA</t>
  </si>
  <si>
    <t>RUBIO CARRILLO MARCIANO</t>
  </si>
  <si>
    <t>VALENZUELA CONTRERAS RAMONA</t>
  </si>
  <si>
    <t>COCINERA</t>
  </si>
  <si>
    <t>ESTRADA RIVERA MARIA BARBARA</t>
  </si>
  <si>
    <t>TORRES LOPEZ ALICIA</t>
  </si>
  <si>
    <t>HERNANDEZ LOMELI ROBERTO CARLOS</t>
  </si>
  <si>
    <t>RAMIREZ HERNANDEZ ESTELA</t>
  </si>
  <si>
    <t>VELAZQUEZ MARTINEZ MA ISABEL</t>
  </si>
  <si>
    <t>CAMARISTA</t>
  </si>
  <si>
    <t>GAYTAN QUIÑONES MARIA GUADALUPE</t>
  </si>
  <si>
    <t>ROPERISTA</t>
  </si>
  <si>
    <t>CARO LEDESMA JUANA</t>
  </si>
  <si>
    <t>VIRGEN LOPEZ ELIAZER</t>
  </si>
  <si>
    <t>VARGAS SANDOVAL BLANCA ESTELA</t>
  </si>
  <si>
    <t>OROZCO VERA ZEINA</t>
  </si>
  <si>
    <t>RIVERA CAMPOS ROSALINA</t>
  </si>
  <si>
    <t>BURGOS BLANCO SUSANA</t>
  </si>
  <si>
    <t>BARRAGAN MARTINEZ ROSA MARGARITA</t>
  </si>
  <si>
    <t>GALLEGOS LUCIO MARIO</t>
  </si>
  <si>
    <t>MONTERO GUZMAN MARTIN ALBERTO</t>
  </si>
  <si>
    <t>MEDINA RIVERA IRMA YOLANDA</t>
  </si>
  <si>
    <t>AVILA CUENCA JUAN</t>
  </si>
  <si>
    <t>MEDICO GENERAL</t>
  </si>
  <si>
    <t>FERNANDEZ CRUZ LEONARDO VICTOR</t>
  </si>
  <si>
    <t>CENTRO DE DESARROLLO INTEGRAL</t>
  </si>
  <si>
    <t>COORDINADOR DE CADIP</t>
  </si>
  <si>
    <t>VALDIVIA FLORES ROCIO VIRIDIANA</t>
  </si>
  <si>
    <t>GONZALEZ CISNEROS SILVIA NATHALIE</t>
  </si>
  <si>
    <t>ARREOLA CARO MARIA TERESA</t>
  </si>
  <si>
    <t>PSICOLOGA</t>
  </si>
  <si>
    <t>CERVANTES MEZA JESUS</t>
  </si>
  <si>
    <t>CARMONA MENDOZA LEONARDO</t>
  </si>
  <si>
    <t>MARISCAL ENRIQUEZ VICTOR MANUEL</t>
  </si>
  <si>
    <t>COORDINADOR DE MANTENIMIENTO A</t>
  </si>
  <si>
    <t>HERNANDEZ SAN JUAN PLACIDO</t>
  </si>
  <si>
    <t>VELADOR A</t>
  </si>
  <si>
    <t>GONZALEZ MARTINEZ REBECA</t>
  </si>
  <si>
    <t>ASISTENTE DEL ADMINISTRADOR CADIP</t>
  </si>
  <si>
    <t>RIOS VAZQUEZ MARGARITA</t>
  </si>
  <si>
    <t>MEDRANO HERNANDEZ GUSTAVO</t>
  </si>
  <si>
    <t>AUXILIAR DE MANTENIMIENTO</t>
  </si>
  <si>
    <t>SANCHEZ GIL NORA ELBA</t>
  </si>
  <si>
    <t>FISIOTERAPISTA</t>
  </si>
  <si>
    <t>GUADIAN LOPEZ JUAN MARTIN</t>
  </si>
  <si>
    <t>SANTILLAN JORGE ALBERTO</t>
  </si>
  <si>
    <t>HERNANDEZ SAN JUAN RIGOBERTO</t>
  </si>
  <si>
    <t xml:space="preserve">MONTAÑO RIVERA IRMA </t>
  </si>
  <si>
    <t>PRESTACIONES ECONOMICAS</t>
  </si>
  <si>
    <t>DIRECTOR DE PRESTAMOS</t>
  </si>
  <si>
    <t>COORDINADOR DELEGACIONES</t>
  </si>
  <si>
    <t>BRIZUELA ESCOTO J JESUS PEDRO</t>
  </si>
  <si>
    <t>RODRIGUEZ CORTES ANGEL</t>
  </si>
  <si>
    <t>CASTILLO CARRILLO VERONICA MARIA</t>
  </si>
  <si>
    <t>GONZALEZ HERNANDEZ TERESA</t>
  </si>
  <si>
    <t>MUÑOZ ACEVES TERESA</t>
  </si>
  <si>
    <t>ROMERO MORQUECHO JUAN ANTONIO</t>
  </si>
  <si>
    <t>PEDROZA PALAFOX BEATRIZ</t>
  </si>
  <si>
    <t>AVALOS LARA LAURA SUSANA</t>
  </si>
  <si>
    <t>PARRA VALENZUELA VICTOR ALFONSO</t>
  </si>
  <si>
    <t>LOERA AVALOS MONICA</t>
  </si>
  <si>
    <t>VAZQUEZ MORALES GEORGINA</t>
  </si>
  <si>
    <t>BAÑUELOS ESTRADA MARIA SALOME</t>
  </si>
  <si>
    <t>GONZALEZ HERRERA MARIA GUADALUPE</t>
  </si>
  <si>
    <t>ESPINOZA OLMOS ELVIA VERONICA</t>
  </si>
  <si>
    <t>BARRERA DORANTES SARA</t>
  </si>
  <si>
    <t>GONZALEZ RODRIGUEZ MARCELA</t>
  </si>
  <si>
    <t>GARCIA ENRIQUEZ NADIA DOMINIQUE</t>
  </si>
  <si>
    <t>GARCIA GARCIA KARLA LIZBETH</t>
  </si>
  <si>
    <t>PEREGRINO CASASOLA ALBERTO ISRAEL</t>
  </si>
  <si>
    <t>RIVERA MACIAS HILDA VANESSA</t>
  </si>
  <si>
    <t>RODRIGUEZ VILLALOBOS ILSE ADRIANA</t>
  </si>
  <si>
    <t>GARCIA REGALADO ALEXIS JAHAIRA</t>
  </si>
  <si>
    <t>MORENO MONREAL ATZHIRI</t>
  </si>
  <si>
    <t>INCHAURREGUI RODRIGUEZ DAVID ARMANDO</t>
  </si>
  <si>
    <t>VAZQUEZ CASTAÑEDA KARINA GUADALUPE</t>
  </si>
  <si>
    <t>VILLASEÑOR GAVIDIA CITLALY ABIGAHIL</t>
  </si>
  <si>
    <t>PANTOJA MIRANDA HECTOR ALEJANDRO</t>
  </si>
  <si>
    <t>VENTANILLA MODULO FORANEO</t>
  </si>
  <si>
    <t>AUXILIAR MODULO FORANEO</t>
  </si>
  <si>
    <t>VELAZQUEZ NAVARRO NOHEMI SOCORRO</t>
  </si>
  <si>
    <t>CAMPOS MORALES BENJAMIN</t>
  </si>
  <si>
    <t>GUZMAN PEREZ ELIZABETH REBECA</t>
  </si>
  <si>
    <t>AUXILIAR DE VENTANILLA A</t>
  </si>
  <si>
    <t>MEDINA CASILLAS IVONNE LIZBETTE</t>
  </si>
  <si>
    <t>HERNANDEZ LARIOS RENE GIOVANNI</t>
  </si>
  <si>
    <t>CAYETANO ORTEGA LUIS</t>
  </si>
  <si>
    <t>SANCHEZ REGALADO FRANCISCO JAVIER</t>
  </si>
  <si>
    <t>CHAVEZ ARROYO LETICIA</t>
  </si>
  <si>
    <t>MORA VELAZCO ANDRES</t>
  </si>
  <si>
    <t>RODRIGUEZ LOPEZ CLAUDIA CAROLINA</t>
  </si>
  <si>
    <t>CASTELLON QUEZADA LUZ VALERIA</t>
  </si>
  <si>
    <t>CORONA GARCIA FABIOLA LILIANA</t>
  </si>
  <si>
    <t>GUTIERREZ MORALES FLOR GUADALUPE</t>
  </si>
  <si>
    <t>BARBA NUÑEZ MARIA DE JESUS</t>
  </si>
  <si>
    <t>PRESTACIONES DE VIVIENDA</t>
  </si>
  <si>
    <t>DIRECTOR DE PRESTAMOS HIPOTECARIOS</t>
  </si>
  <si>
    <t>ESCOBEDO MEJIA CLAUDIA LETICIA</t>
  </si>
  <si>
    <t>COORDINADOR ESPECIALIZADO</t>
  </si>
  <si>
    <t>ALVARADO PELAYO BEATRIZ EUGENIA</t>
  </si>
  <si>
    <t>CHAVEZ PRADO ERENDIRA ITZUL</t>
  </si>
  <si>
    <t>CAMPA JIMENEZ CYNTIA BERENICE</t>
  </si>
  <si>
    <t>DAVALOS SILVA GLORIA STEPHANIE</t>
  </si>
  <si>
    <t>PEREZ CHAVEZ MARYJOSE</t>
  </si>
  <si>
    <t>HERNANDEZ HERNANDEZ PEDRO JOSE</t>
  </si>
  <si>
    <t>MARTINEZ CHAVOYA DANIEL ALEJANDRO</t>
  </si>
  <si>
    <t>VILLA LOZANO GABRIELA PATRICIA</t>
  </si>
  <si>
    <t>GONZALEZ BERMUDEZ JORGE ARMANDO</t>
  </si>
  <si>
    <t>GARCIA OVALLE KARINA</t>
  </si>
  <si>
    <t>VAZQUEZ CASTAÑEDA LUIS FERNANDO</t>
  </si>
  <si>
    <t>FUENTES ADAME HECTOR FELIPE</t>
  </si>
  <si>
    <t>DELEGACIONES VALLARTA</t>
  </si>
  <si>
    <t>DELEGADO PUERTO VALLARTA</t>
  </si>
  <si>
    <t>HERNANDEZ SALAZAR YADIRA</t>
  </si>
  <si>
    <t>MEZA MONTES PATRICIA MARGARITA</t>
  </si>
  <si>
    <t>DELEGACIONES TEPATITLAN</t>
  </si>
  <si>
    <t>MONTAÑEZ ROBLEDO ANA LILIA</t>
  </si>
  <si>
    <t>DELEGACIONES CIUDAD GUZMAN</t>
  </si>
  <si>
    <t>DE LA CRUZ LOZA LETICIA</t>
  </si>
  <si>
    <t>VELARDE RODRIGUEZ YESENIA</t>
  </si>
  <si>
    <t>MONTES LOPEZ GUSTAVO ADOLFO</t>
  </si>
  <si>
    <t>DIRECCION DE SERVICIOS MEDICOS</t>
  </si>
  <si>
    <t>SERVICIOS MEDICOS</t>
  </si>
  <si>
    <t>DIRECTOR GENERAL DE SERVICIOS MEDICOS</t>
  </si>
  <si>
    <t>QUEZADA PONCE ABRAHAM ALEJANDRO</t>
  </si>
  <si>
    <t>DIRECTOR MEDICO</t>
  </si>
  <si>
    <t>DIRECTOR DE CONTAB. VIGENCIAS Y PROCESOS</t>
  </si>
  <si>
    <t>REGLA CAMPOS EDGAR RAMON</t>
  </si>
  <si>
    <t>NEGRETE GUTIERREZ CLAUDIA PATRICIA</t>
  </si>
  <si>
    <t>CASTELLANOS VALENZUELA PEDRO</t>
  </si>
  <si>
    <t xml:space="preserve">JEFE DE REVISION CONTABLE </t>
  </si>
  <si>
    <t>MIRANDA SANDOVAL PAOLA ALEJANDRA</t>
  </si>
  <si>
    <t>PADILLA YAÑEZ MA. SOCORRO</t>
  </si>
  <si>
    <t>DIAZ ROMERO MARIA MAGADALENA</t>
  </si>
  <si>
    <t>MORA MORA PAULINA ARIADNA</t>
  </si>
  <si>
    <t>ROMERO BUENROSTRO YANET IVONE</t>
  </si>
  <si>
    <t>GOMEZ ALCARAZ SARAI TRINIDAD</t>
  </si>
  <si>
    <t>LOPEZ SOSA SALVADOR</t>
  </si>
  <si>
    <t>MARES PADILLA YOLANDA</t>
  </si>
  <si>
    <t>ALVAREZ TORRES FERNANDA ANGELICA</t>
  </si>
  <si>
    <t>ESTEVEZ SANCHEZ MARTIN</t>
  </si>
  <si>
    <t>OCHOA GUERRERO MARTHA PRISCILA</t>
  </si>
  <si>
    <t>SANCHEZ RAMIREZ ALMA YULIET</t>
  </si>
  <si>
    <t>DE LEON ROMERO SANDRA</t>
  </si>
  <si>
    <t>VERIFICADOR DE HOSPITALES</t>
  </si>
  <si>
    <t>NAVARRO PALAFOX CLAUDIA LIZET</t>
  </si>
  <si>
    <t>GOMEZ CASTRO CARLOS ISRAEL</t>
  </si>
  <si>
    <t>LUNA PALAFOX COSME</t>
  </si>
  <si>
    <t>MEJIA GUTIERREZ HECTOR LEONEL</t>
  </si>
  <si>
    <t>GOMEZ GARCIA MONICA</t>
  </si>
  <si>
    <t>ALONSO CAMPOS ERIC OMAR</t>
  </si>
  <si>
    <t>RODRIGUEZ MAYORGA DIEGO ALFREDO</t>
  </si>
  <si>
    <t>RAMIREZ NACHIS MARIBEL</t>
  </si>
  <si>
    <t>TORRES LOPEZ OMAR DAVID</t>
  </si>
  <si>
    <t>AGUIRRE MONTES SANDRA ELIZABETH</t>
  </si>
  <si>
    <t>ARREGUIN OTAL MARCO ANTONIO</t>
  </si>
  <si>
    <t>FLORES NUÑO ADRIANA GUADALUPE</t>
  </si>
  <si>
    <t>MORENO VICENTE CHRISTIAN DANIEL</t>
  </si>
  <si>
    <t>RAMOS VEYNA ANA ROSA</t>
  </si>
  <si>
    <t>BARRAGAN MARTINEZ MARIA ESPERANZA</t>
  </si>
  <si>
    <t>MACIAS PEREZ ARTURO RAUL</t>
  </si>
  <si>
    <t>SOTO GONZALEZ LUIS RAUL</t>
  </si>
  <si>
    <t>SOTO AVILA APOLO LUIS RAUL</t>
  </si>
  <si>
    <t>ORTEGA GONZALEZ FABIOLA MAYELA</t>
  </si>
  <si>
    <t>BENITEZ RUIZ CARLOS ARMANDO</t>
  </si>
  <si>
    <t>RIVERA CASTAÑEDA JORGE OCTAVIO</t>
  </si>
  <si>
    <t>UNIMEF FEDERALISMO</t>
  </si>
  <si>
    <t>COORDINADOR DE SALUD</t>
  </si>
  <si>
    <t>GONZALEZ RAMIREZ OLIVIA</t>
  </si>
  <si>
    <t>OPTOMETRISTA</t>
  </si>
  <si>
    <t>CUAN SIERRA HAYDE</t>
  </si>
  <si>
    <t>WICAB CARCAÑO BERNARDO</t>
  </si>
  <si>
    <t>ZAMORA CURIEL JOSE ALFREDO</t>
  </si>
  <si>
    <t>ROMERO MARQUEZ ILEANA</t>
  </si>
  <si>
    <t>CASILLAS SALAZAR MARIA LUISA</t>
  </si>
  <si>
    <t>QUEZADA MARTELL YINA MASSIEL</t>
  </si>
  <si>
    <t>VALLE CENTENO CAROLINA</t>
  </si>
  <si>
    <t>ROSALES GUTIERREZ MIGUEL AGUSTIN</t>
  </si>
  <si>
    <t>DENTISTA</t>
  </si>
  <si>
    <t>ALVAREZ GARCIA JUAN</t>
  </si>
  <si>
    <t>GUZMAN PANTOJA JAIME EDUARDO</t>
  </si>
  <si>
    <t>RIOS GARCIA EDUARDO</t>
  </si>
  <si>
    <t>SANDOVAL VAZQUEZ PEDRO</t>
  </si>
  <si>
    <t>RAMIREZ VERDIN MARTHA BEATRIZ</t>
  </si>
  <si>
    <t>TECNICO LABORATORISTA</t>
  </si>
  <si>
    <t>ARREOLA MUÑOZ JORGE ALBERTO</t>
  </si>
  <si>
    <t>TECNICO RADIOLOGO</t>
  </si>
  <si>
    <t>ORTEGA VADILLO ALONSO OLAF</t>
  </si>
  <si>
    <t>LOPEZ JAIME LEONOR ALICIA</t>
  </si>
  <si>
    <t>ASISTENTE ADMINISTRATIVO</t>
  </si>
  <si>
    <t>RODRIGUEZ NAVARRO MARIA DEL PILAR</t>
  </si>
  <si>
    <t>PARTIDA MORENO MIRASOL</t>
  </si>
  <si>
    <t>LEDEZMA TEPEZANO MARIA ANASTACIA</t>
  </si>
  <si>
    <t>GARCIA TEJEDA MARIA DE LA LUZ</t>
  </si>
  <si>
    <t xml:space="preserve"> ARREDONDO MACIAS ARNULFO</t>
  </si>
  <si>
    <t>OLIVARES MORENO ROSA MYRIAM</t>
  </si>
  <si>
    <t>RIOS GUTIERREZ ALMA LILIA</t>
  </si>
  <si>
    <t>RAYGOZA FRAUSTO ERIKA</t>
  </si>
  <si>
    <t>ENFERMERO A</t>
  </si>
  <si>
    <t>RODRIGUEZ HERNANDEZ BELEN</t>
  </si>
  <si>
    <t>AUXILIAR DE ENFERMERO</t>
  </si>
  <si>
    <t>LEON ZAVALZA JULIETA</t>
  </si>
  <si>
    <t>CUEVAS HERNANDEZ MONSERRAT DEL CARMEN</t>
  </si>
  <si>
    <t>SUBE JIMENEZ HECTOR RAUL</t>
  </si>
  <si>
    <t>GUERRA DELGADO MARIA DEL CARMEN</t>
  </si>
  <si>
    <t>AUXILIAR DE LABORATORIO</t>
  </si>
  <si>
    <t>TRABAJADORA SOCIAL</t>
  </si>
  <si>
    <t>LOPEZ GONZALEZ MARICRUZ</t>
  </si>
  <si>
    <t>BARRAGAN GRAJEDA CLAUDIA LIZETTE</t>
  </si>
  <si>
    <t>JIMENEZ FERNANDEZ MERCEDES</t>
  </si>
  <si>
    <t>AUXILIAR DE FARMACIA</t>
  </si>
  <si>
    <t>ESPINOZA OLMOS JULIETA FABIOLA</t>
  </si>
  <si>
    <t>PEREZ BELTRAN ANA ISABEL</t>
  </si>
  <si>
    <t>RODRIGUEZ PEREZ MA DE JESUS</t>
  </si>
  <si>
    <t>VENTURA RODRIGUEZ CONSUELO ESTEFANIA</t>
  </si>
  <si>
    <t>MORAN DICANTE AIDA ARACELI</t>
  </si>
  <si>
    <t>RECEPCIONISTA UNIMEF</t>
  </si>
  <si>
    <t>CURIEL LOPEZ JOSE MARTIN</t>
  </si>
  <si>
    <t>CONTROLISTA DE MEDICAMENTOS</t>
  </si>
  <si>
    <t>PEREZ CRUZ FABIAN</t>
  </si>
  <si>
    <t>RENTERIA ALVAREZ JULIO ISRAEL</t>
  </si>
  <si>
    <t>ROCIO VASQUEZ MARIA GUADALUPE</t>
  </si>
  <si>
    <t>UNIMEF JAVIER MINA</t>
  </si>
  <si>
    <t>SANCHEZ SANCHEZ MARTHA DEL ROCIO</t>
  </si>
  <si>
    <t>LARA URIBE JUAN CARLOS</t>
  </si>
  <si>
    <t>REYNOSO ROBLES MARIA DEL PILAR</t>
  </si>
  <si>
    <t>ALFARO JAIME RAQUEL ELIZABETH</t>
  </si>
  <si>
    <t>CHAIRES MOYA LIDIA</t>
  </si>
  <si>
    <t>BARAJAS CASTELLANOS JORGE ALBERTO</t>
  </si>
  <si>
    <t>JASO ESCOBOSA DELIA ALEJANDRA</t>
  </si>
  <si>
    <t>FERNANDEZ BRAMBILA HUGO CESAR</t>
  </si>
  <si>
    <t>CARDENAS PEREZ FRANCISCO</t>
  </si>
  <si>
    <t>GODINEZ VALLEJO SANDRA EDUVIGES</t>
  </si>
  <si>
    <t>LANGARICA RODRIGUEZ OLGA</t>
  </si>
  <si>
    <t>BAUTISTA NAVARRO BLANCA ESTELA</t>
  </si>
  <si>
    <t>FRAUSTO HEREDIA SERGIO</t>
  </si>
  <si>
    <t>GARCIA SALAZAR ARIADNA MONICA</t>
  </si>
  <si>
    <t>DELGADO RAMOS ANA VICTORIA</t>
  </si>
  <si>
    <t>ASISTENTE MEDICO</t>
  </si>
  <si>
    <t>GOMEZ HERRERA ROMELIA</t>
  </si>
  <si>
    <t>MERCADO MERCADO MARIA DEL ROCIO</t>
  </si>
  <si>
    <t>RAMIREZ RUIZ LETICIA ALEJANDRA</t>
  </si>
  <si>
    <t>VEGA SANTOS GLORIA CECILIA</t>
  </si>
  <si>
    <t>MACIAS DELGADO NORMA AMELIA</t>
  </si>
  <si>
    <t>SUPERVISOR DE FARMACIA</t>
  </si>
  <si>
    <t>SAINZ NAVA EDUARDO ROBERTO</t>
  </si>
  <si>
    <t>FERNANDEZ LOPEZ ALEXIS FERNANDO</t>
  </si>
  <si>
    <t>AGUIRRE ULLOA MONICA DEL ROCIO</t>
  </si>
  <si>
    <t>ESCALERA POSOS ALMA DELIA</t>
  </si>
  <si>
    <t>VELIZ HERNANDEZ WENDY ELIZABETH</t>
  </si>
  <si>
    <t>PLASCENCIA RAMOS LUIS RODOLFO</t>
  </si>
  <si>
    <t>VIDRIO LOPEZ JUAN</t>
  </si>
  <si>
    <t>UNIMEF PILA SECA</t>
  </si>
  <si>
    <t>SILVA AVALOS ANA ELIZABETH</t>
  </si>
  <si>
    <t>GUERRERO CEJA OSCAR EDUARDO</t>
  </si>
  <si>
    <t>ACEVEDO HERNANDEZ RODRIGO</t>
  </si>
  <si>
    <t>BRICIO RAMIREZ ROSA ITZEL</t>
  </si>
  <si>
    <t>NIEVES HERNANDEZ JUAN JOSE</t>
  </si>
  <si>
    <t>MARTINEZ GARCIA OSCAR CESAR</t>
  </si>
  <si>
    <t>MARTINEZ ZUNO CESAR EDUARDO</t>
  </si>
  <si>
    <t>MORENO DE LEON ANA PAULINA</t>
  </si>
  <si>
    <t>NAVA HERNANDEZ LUIS</t>
  </si>
  <si>
    <t>RIZO MENDEZ MARIA CRISTINA</t>
  </si>
  <si>
    <t>RUIZ SANCHEZ TANIA</t>
  </si>
  <si>
    <t>GAYA CAMACHO JAVIER</t>
  </si>
  <si>
    <t>SANCHEZ LOPEZ LORENZO ISRAEL</t>
  </si>
  <si>
    <t>SILVA SOLIS GERARDO</t>
  </si>
  <si>
    <t>TELLEZ ARCE JAVIER</t>
  </si>
  <si>
    <t>ZARAGOZA MEZA GISELA</t>
  </si>
  <si>
    <t>REYNOSO MARTINEZ MARIA DEL ROCIO</t>
  </si>
  <si>
    <t>SANCHEZ GARCIA ROCIO PATRICIA</t>
  </si>
  <si>
    <t>GUTIERREZ MARTIN VICTORIA</t>
  </si>
  <si>
    <t>NAVES GARCIA MONICA</t>
  </si>
  <si>
    <t>HUERTA SANCHEZ MARGARITA</t>
  </si>
  <si>
    <t>REYES YEPEZ BEATRIZ ADRIANA</t>
  </si>
  <si>
    <t>NAVARRO ROSAS LIBNI JANAI</t>
  </si>
  <si>
    <t xml:space="preserve">ENFERMERA </t>
  </si>
  <si>
    <t>ALVAREZ QUINTERO FRANCISCO JAVIER</t>
  </si>
  <si>
    <t>BASULTO RAMIREZ ANGELA ADRIANA</t>
  </si>
  <si>
    <t>ARANA GUZMAN LUZ MARIA</t>
  </si>
  <si>
    <t>PEREZ VERA ARTURO</t>
  </si>
  <si>
    <t>PLASCENCIA JIMENEZ CARLA LETICIA</t>
  </si>
  <si>
    <t>RAMOS HERNANDEZ LIZBET ARACELI</t>
  </si>
  <si>
    <t>AVILA MOLINA ESMERALDA</t>
  </si>
  <si>
    <t>GARCIA FLORES JORGE FERNANDO</t>
  </si>
  <si>
    <t>GARCIA LIMON LAURA NATHALI</t>
  </si>
  <si>
    <t>GONZALEZ GUTIERREZ LETICIA DAMARA</t>
  </si>
  <si>
    <t>HUERTA PORTILLO ANA LUISA</t>
  </si>
  <si>
    <t>VELAZQUEZ BECERRA MELIZA</t>
  </si>
  <si>
    <t>OCEGUERA SANTIAGO MIRIAM</t>
  </si>
  <si>
    <t>LOPEZ OROZCO MARTHA GUADALUPE</t>
  </si>
  <si>
    <t>LOMELI GALVAN ALEJANDRA MONSERRAT</t>
  </si>
  <si>
    <t>AVILA SOLIS ALBERTO</t>
  </si>
  <si>
    <t>RAZO MANZANERO GABRIELA ALEJANDRA</t>
  </si>
  <si>
    <t>AVALOS AGUAYO DALIA FERNANDA</t>
  </si>
  <si>
    <t>MUNGUIA CORNEJO MARIA BELEN</t>
  </si>
  <si>
    <t>DAVID VILLALOBOS ANA ISABEL</t>
  </si>
  <si>
    <t>SANCHEZ AVILA GUSTAVO ADOLFO</t>
  </si>
  <si>
    <t>VILLANUEVA GONZALEZ RUTH MONTSERRAT</t>
  </si>
  <si>
    <t>GARCIA FLORES JAIRO ALBERTO</t>
  </si>
  <si>
    <t>MENDEZ CAMPOS MARCO ANTONIO</t>
  </si>
  <si>
    <t>OB</t>
  </si>
  <si>
    <t>Objetivo</t>
  </si>
  <si>
    <t>PROG</t>
  </si>
  <si>
    <t>Programa</t>
  </si>
  <si>
    <t>PR</t>
  </si>
  <si>
    <t>Proceso / Proyecto</t>
  </si>
  <si>
    <t>UR</t>
  </si>
  <si>
    <t>Unidad Responsable</t>
  </si>
  <si>
    <t>UE</t>
  </si>
  <si>
    <t>Unidad Ejecutora</t>
  </si>
  <si>
    <t>Asegurar la Salud Financiera de la Institución</t>
  </si>
  <si>
    <t>Fortalecimiento del Patrimonio</t>
  </si>
  <si>
    <t>PR01</t>
  </si>
  <si>
    <t>Gestión estratégica</t>
  </si>
  <si>
    <t>01</t>
  </si>
  <si>
    <t>Dirección General</t>
  </si>
  <si>
    <t>Direccion General</t>
  </si>
  <si>
    <t>1 1 01 1 PR01 01</t>
  </si>
  <si>
    <t>54</t>
  </si>
  <si>
    <t>Comunicacion Social</t>
  </si>
  <si>
    <t>1 1 01 1 PR01 54</t>
  </si>
  <si>
    <t>77</t>
  </si>
  <si>
    <t>Transparencia e Informacion Publica</t>
  </si>
  <si>
    <t>1 1 01 1 PR01 77</t>
  </si>
  <si>
    <t>PR02</t>
  </si>
  <si>
    <t>Administración Centros de servicio</t>
  </si>
  <si>
    <t>05</t>
  </si>
  <si>
    <t>Dirección De Administración Y Servicios</t>
  </si>
  <si>
    <t>13</t>
  </si>
  <si>
    <t>Unidades de Negocio</t>
  </si>
  <si>
    <t>1 1 05 1 PR02 13</t>
  </si>
  <si>
    <t>14</t>
  </si>
  <si>
    <t>Agencia De Viajes</t>
  </si>
  <si>
    <t>1 1 05 1 PR02 14</t>
  </si>
  <si>
    <t>15</t>
  </si>
  <si>
    <t>Capillas De Velacion San Lazaro</t>
  </si>
  <si>
    <t>1 1 05 1 PR02 15</t>
  </si>
  <si>
    <t>16</t>
  </si>
  <si>
    <t>Antigua Hacienda La Mora</t>
  </si>
  <si>
    <t>1 1 05 1 PR02 16</t>
  </si>
  <si>
    <t>17</t>
  </si>
  <si>
    <t>Hermano Sol Hermana Agua</t>
  </si>
  <si>
    <t>1 1 05 1 PR02 17</t>
  </si>
  <si>
    <t>18</t>
  </si>
  <si>
    <t>Club Deportivo Hacienda Real</t>
  </si>
  <si>
    <t>1 1 05 1 PR02 18</t>
  </si>
  <si>
    <t>37</t>
  </si>
  <si>
    <t>Estacionamiento Zapopan</t>
  </si>
  <si>
    <t>1 1 05 1 PR02 37</t>
  </si>
  <si>
    <t>94</t>
  </si>
  <si>
    <t>El Refugio Usos Multiples</t>
  </si>
  <si>
    <t>1 1 05 1 PR02 94</t>
  </si>
  <si>
    <t>PR03</t>
  </si>
  <si>
    <t>Administración de los recursos financieros</t>
  </si>
  <si>
    <t>06</t>
  </si>
  <si>
    <t>Dirección De Finanzas</t>
  </si>
  <si>
    <t>56</t>
  </si>
  <si>
    <t>Recursos Financieros</t>
  </si>
  <si>
    <t>1 1 06 1 PR03 56</t>
  </si>
  <si>
    <t>Operación IPEJAL</t>
  </si>
  <si>
    <t>91</t>
  </si>
  <si>
    <t>Revision del Gasto</t>
  </si>
  <si>
    <t>1 1 06 2 PR03 91</t>
  </si>
  <si>
    <t>PR04</t>
  </si>
  <si>
    <t>Desarrollo  y seguimiento de obras</t>
  </si>
  <si>
    <t>07</t>
  </si>
  <si>
    <t>Dirección De Promoción De Vivienda E Inmobiliaria</t>
  </si>
  <si>
    <t>58</t>
  </si>
  <si>
    <t>Administracion De Obra</t>
  </si>
  <si>
    <t>1 1 07 1 PR04 58</t>
  </si>
  <si>
    <t>PR05</t>
  </si>
  <si>
    <t>Gestión integral de cobranza</t>
  </si>
  <si>
    <t>04</t>
  </si>
  <si>
    <t>Dirección Jurídica</t>
  </si>
  <si>
    <t>61</t>
  </si>
  <si>
    <t>Cobranza Juridica</t>
  </si>
  <si>
    <t>1 1 04 1 PR05 61</t>
  </si>
  <si>
    <t>60</t>
  </si>
  <si>
    <t>Cobranza Administrativa</t>
  </si>
  <si>
    <t>1 1 06 1 PR05 60</t>
  </si>
  <si>
    <t>PR29</t>
  </si>
  <si>
    <t>Estudios actuariales, económicos y financieros, planeación, programación y presupuestación</t>
  </si>
  <si>
    <t>53</t>
  </si>
  <si>
    <t>Unidad de Estudios Economicos, Actuariales y de Presupuesto</t>
  </si>
  <si>
    <t>1 1 06 1 PR29 53</t>
  </si>
  <si>
    <t>PR06</t>
  </si>
  <si>
    <t>Registro contable, información financiera y obligaciones fiscales</t>
  </si>
  <si>
    <t>62</t>
  </si>
  <si>
    <t>Contabilidad</t>
  </si>
  <si>
    <t>1 1 06 2 PR06 62</t>
  </si>
  <si>
    <t>PR07</t>
  </si>
  <si>
    <t>Administración del patrimonio inmobiliario</t>
  </si>
  <si>
    <t>65</t>
  </si>
  <si>
    <t>Patrimonio Inmobiliario</t>
  </si>
  <si>
    <t>1 1 07 2 PR07 65</t>
  </si>
  <si>
    <t>92</t>
  </si>
  <si>
    <t>Administracion de Promocion y Vivienda y Avaluos</t>
  </si>
  <si>
    <t>1 1 07 2 PR07 92</t>
  </si>
  <si>
    <t>95</t>
  </si>
  <si>
    <t>Diseño de Proyectos e Ingenieria</t>
  </si>
  <si>
    <t>1 1 07 2 PR07 95</t>
  </si>
  <si>
    <t>PR08</t>
  </si>
  <si>
    <t>Administración de inmuebles</t>
  </si>
  <si>
    <t>86</t>
  </si>
  <si>
    <t>Mantenimiento de Inmuebles</t>
  </si>
  <si>
    <t>1 1 07 2 PR08 86</t>
  </si>
  <si>
    <t>96</t>
  </si>
  <si>
    <t>Arrendamiento de Inmuebles</t>
  </si>
  <si>
    <t>1 1 07 2 PR08 96</t>
  </si>
  <si>
    <t>PR09</t>
  </si>
  <si>
    <t>Administración integral del personal</t>
  </si>
  <si>
    <t>68</t>
  </si>
  <si>
    <t>Recursos Humanos</t>
  </si>
  <si>
    <t>1 1 05 2 PR09 68</t>
  </si>
  <si>
    <t>PR10</t>
  </si>
  <si>
    <t>Gestión de tecnologías de información</t>
  </si>
  <si>
    <t>02</t>
  </si>
  <si>
    <t>Dirección De Informática</t>
  </si>
  <si>
    <t>69</t>
  </si>
  <si>
    <t>Tecnologias De Informacion</t>
  </si>
  <si>
    <t>1 1 02 2 PR10 69</t>
  </si>
  <si>
    <t>PR11</t>
  </si>
  <si>
    <t>Control interno y de procesos</t>
  </si>
  <si>
    <t>03</t>
  </si>
  <si>
    <t>Dirección De Contraloría Interna</t>
  </si>
  <si>
    <t>72</t>
  </si>
  <si>
    <t>Control Interno</t>
  </si>
  <si>
    <t>1 1 03 2 PR11 72</t>
  </si>
  <si>
    <t>PR12</t>
  </si>
  <si>
    <t>Soporte y Análisis jurídico</t>
  </si>
  <si>
    <t>75</t>
  </si>
  <si>
    <t>Juridico</t>
  </si>
  <si>
    <t>1 1 04 2 PR12 75</t>
  </si>
  <si>
    <t>PR15</t>
  </si>
  <si>
    <t>Servicios generales y administración de bienes</t>
  </si>
  <si>
    <t>80</t>
  </si>
  <si>
    <t>Servicios Generales</t>
  </si>
  <si>
    <t>1 1 05 2 PR15 80</t>
  </si>
  <si>
    <t>PR28</t>
  </si>
  <si>
    <t>Adquisición de recursos materiales, servicios y enajenaciones</t>
  </si>
  <si>
    <t>81</t>
  </si>
  <si>
    <t>Adquisiciones</t>
  </si>
  <si>
    <t>1 1 05 2 PR28 81</t>
  </si>
  <si>
    <t>PR31</t>
  </si>
  <si>
    <t>Sistema Institucional de Archivo</t>
  </si>
  <si>
    <t>79</t>
  </si>
  <si>
    <t>Archivo</t>
  </si>
  <si>
    <t>1 1 05 2 PR31 79</t>
  </si>
  <si>
    <t>Otorgar de una Manera Eficiente e Innovadora las Prestaciones y Servicios Contenidos en Ley a los Afiliados y Pensionados</t>
  </si>
  <si>
    <t>Prestaciones Sociales Económicas y de Vivienda</t>
  </si>
  <si>
    <t>PR16</t>
  </si>
  <si>
    <t>Registro y control de afiliados y entidades públicas patronales</t>
  </si>
  <si>
    <t>08</t>
  </si>
  <si>
    <t>Dirección De Prestaciones</t>
  </si>
  <si>
    <t>82</t>
  </si>
  <si>
    <t>Afiliacion Y Vigencia</t>
  </si>
  <si>
    <t>1 2 08 3 PR16 82</t>
  </si>
  <si>
    <t>PR17</t>
  </si>
  <si>
    <t>Atención a pensionados</t>
  </si>
  <si>
    <t>83</t>
  </si>
  <si>
    <t>Control De Pensionados</t>
  </si>
  <si>
    <t>1 2 08 3 PR17 83</t>
  </si>
  <si>
    <t>PR18</t>
  </si>
  <si>
    <t>Administración del Cadip</t>
  </si>
  <si>
    <t>26</t>
  </si>
  <si>
    <t>Casa Hogar</t>
  </si>
  <si>
    <t>1 2 08 3 PR18 26</t>
  </si>
  <si>
    <t>27</t>
  </si>
  <si>
    <t>Centro De Desarrollo Integral</t>
  </si>
  <si>
    <t>1 2 08 3 PR18 27</t>
  </si>
  <si>
    <t>PR19</t>
  </si>
  <si>
    <t>Otorgamiento de Prestaciones económicas</t>
  </si>
  <si>
    <t>84</t>
  </si>
  <si>
    <t>Prestaciones Economicas</t>
  </si>
  <si>
    <t>1 2 08 3 PR19 84</t>
  </si>
  <si>
    <t>PR20</t>
  </si>
  <si>
    <t>Otorgamiento de Prestaciones de vivienda</t>
  </si>
  <si>
    <t>85</t>
  </si>
  <si>
    <t>Prestaciones De Vivienda</t>
  </si>
  <si>
    <t>1 2 08 3 PR20 85</t>
  </si>
  <si>
    <t>PR23</t>
  </si>
  <si>
    <t>Atención y servicio en delegaciones del interior del estado</t>
  </si>
  <si>
    <t>09</t>
  </si>
  <si>
    <t>Delegaciones Vallarta</t>
  </si>
  <si>
    <t>1 2 08 3 PR23 09</t>
  </si>
  <si>
    <t>10</t>
  </si>
  <si>
    <t>Delegaciones Tepatitlan</t>
  </si>
  <si>
    <t>1 2 08 3 PR23 10</t>
  </si>
  <si>
    <t>12</t>
  </si>
  <si>
    <t>Delegaciones Ciudad Guzman</t>
  </si>
  <si>
    <t>1 2 08 3 PR23 12</t>
  </si>
  <si>
    <t>PR22</t>
  </si>
  <si>
    <t>SISTEMA ESTATAL DE AHORRO PARA EL RETIRO SEDAR</t>
  </si>
  <si>
    <t>Sedar</t>
  </si>
  <si>
    <t>Servicio Médico</t>
  </si>
  <si>
    <t>PR24</t>
  </si>
  <si>
    <t>Atención de medicina familiar</t>
  </si>
  <si>
    <t>22</t>
  </si>
  <si>
    <t>Dirección De Servicios Médicos</t>
  </si>
  <si>
    <t>Servicios Medicos</t>
  </si>
  <si>
    <t>1 2 22 4 PR24 22</t>
  </si>
  <si>
    <t>23</t>
  </si>
  <si>
    <t>Unimef Federalismo</t>
  </si>
  <si>
    <t>1 2 22 4 PR24 23</t>
  </si>
  <si>
    <t>24</t>
  </si>
  <si>
    <t>Unimef Javier Mina</t>
  </si>
  <si>
    <t>1 2 22 4 PR24 24</t>
  </si>
  <si>
    <t>89</t>
  </si>
  <si>
    <t>Unimef Pila Seca</t>
  </si>
  <si>
    <t>1 2 22 4 PR24 89</t>
  </si>
  <si>
    <t>PR25</t>
  </si>
  <si>
    <t>Hospitalización y especialistas</t>
  </si>
  <si>
    <t>1 2 22 4 PR25 22</t>
  </si>
  <si>
    <t>2 2 28 3 PR22 28</t>
  </si>
  <si>
    <t>INSTITUTO DE PENSIONES DEL ESTADO DE JALISCO</t>
  </si>
  <si>
    <t>NUEVO NIVEL</t>
  </si>
  <si>
    <t>NUEVO SUELDO BASE</t>
  </si>
  <si>
    <t>NUEVO DESPENSA</t>
  </si>
  <si>
    <t>NUEVO PASAJE</t>
  </si>
  <si>
    <t>NUEVO SUELDO INTEGRADO</t>
  </si>
  <si>
    <t>20</t>
  </si>
  <si>
    <t>19</t>
  </si>
  <si>
    <t>11</t>
  </si>
  <si>
    <t>00</t>
  </si>
  <si>
    <t>21</t>
  </si>
  <si>
    <t>25</t>
  </si>
  <si>
    <t>NUM_EMP</t>
  </si>
  <si>
    <t>APELL_PAT</t>
  </si>
  <si>
    <t>APELL_MAT</t>
  </si>
  <si>
    <t>COD_ID_06</t>
  </si>
  <si>
    <t>NC_IMPORTE</t>
  </si>
  <si>
    <t>LOPEZ</t>
  </si>
  <si>
    <t>VASQUEZ</t>
  </si>
  <si>
    <t>MA ELENA</t>
  </si>
  <si>
    <t>HERNANDEZ</t>
  </si>
  <si>
    <t>CARLOS</t>
  </si>
  <si>
    <t>ESPERANZA</t>
  </si>
  <si>
    <t>FLORES</t>
  </si>
  <si>
    <t>ZALDO</t>
  </si>
  <si>
    <t>LORNA LIZBETH</t>
  </si>
  <si>
    <t>MARTINEZ</t>
  </si>
  <si>
    <t>BARAJAS</t>
  </si>
  <si>
    <t>BLANCA TERESA</t>
  </si>
  <si>
    <t>CAMARA</t>
  </si>
  <si>
    <t>RAUL</t>
  </si>
  <si>
    <t>DELGADO</t>
  </si>
  <si>
    <t>PARADA</t>
  </si>
  <si>
    <t>GERMAN</t>
  </si>
  <si>
    <t>LOZANO</t>
  </si>
  <si>
    <t>SAUCEDO</t>
  </si>
  <si>
    <t>JUAN CARLOS</t>
  </si>
  <si>
    <t>PLASCENCIA</t>
  </si>
  <si>
    <t>GUTIERREZ</t>
  </si>
  <si>
    <t>VICTOR MANUEL</t>
  </si>
  <si>
    <t>GOMEZ</t>
  </si>
  <si>
    <t>DIAZ</t>
  </si>
  <si>
    <t>EDGAR OLAF</t>
  </si>
  <si>
    <t>CARRILLO</t>
  </si>
  <si>
    <t>ZAMORA</t>
  </si>
  <si>
    <t>DANIEL MANUEL</t>
  </si>
  <si>
    <t>GONZALEZ</t>
  </si>
  <si>
    <t>RODRIGUEZ</t>
  </si>
  <si>
    <t>JULIO CESAR</t>
  </si>
  <si>
    <t>CAMPOS</t>
  </si>
  <si>
    <t>FERNANDO</t>
  </si>
  <si>
    <t>CONTRERAS</t>
  </si>
  <si>
    <t>VERA</t>
  </si>
  <si>
    <t>VICTOR ANTONIO</t>
  </si>
  <si>
    <t>LUNA</t>
  </si>
  <si>
    <t>ZARAGOZA</t>
  </si>
  <si>
    <t>RICARDO</t>
  </si>
  <si>
    <t>OLIVARES</t>
  </si>
  <si>
    <t>FRANCO</t>
  </si>
  <si>
    <t>HECTOR HUGO</t>
  </si>
  <si>
    <t>PEREZ</t>
  </si>
  <si>
    <t>SANDRA KARINA</t>
  </si>
  <si>
    <t>MORALES</t>
  </si>
  <si>
    <t>RIOS</t>
  </si>
  <si>
    <t>ELBA</t>
  </si>
  <si>
    <t>MONTIEL</t>
  </si>
  <si>
    <t>MIGLIANO</t>
  </si>
  <si>
    <t>MONICA ISABEL DE JESUS</t>
  </si>
  <si>
    <t>PEREDO</t>
  </si>
  <si>
    <t>GALLARDO</t>
  </si>
  <si>
    <t>JOEL ALONSO</t>
  </si>
  <si>
    <t>MORA</t>
  </si>
  <si>
    <t>PAOLA JEOVANNA</t>
  </si>
  <si>
    <t>ARELLANO</t>
  </si>
  <si>
    <t>SERGIO CARLOS</t>
  </si>
  <si>
    <t>GUZMAN</t>
  </si>
  <si>
    <t>BLANCA LIZETTE</t>
  </si>
  <si>
    <t>SEGURA</t>
  </si>
  <si>
    <t>BRAVO</t>
  </si>
  <si>
    <t>SARA BETZABE</t>
  </si>
  <si>
    <t>CAROLINA</t>
  </si>
  <si>
    <t>GUERRA</t>
  </si>
  <si>
    <t>REYES</t>
  </si>
  <si>
    <t>LETICIA</t>
  </si>
  <si>
    <t>SANCHEZ</t>
  </si>
  <si>
    <t>MENDOZA</t>
  </si>
  <si>
    <t>ORDORICA</t>
  </si>
  <si>
    <t>JIMENEZ</t>
  </si>
  <si>
    <t>ISAIAS</t>
  </si>
  <si>
    <t>SERRANO</t>
  </si>
  <si>
    <t>RAMIREZ</t>
  </si>
  <si>
    <t>MINERVA ISIS</t>
  </si>
  <si>
    <t>NAVARRO</t>
  </si>
  <si>
    <t>GERALDINA DEL CARMEN</t>
  </si>
  <si>
    <t>YAÑEZ</t>
  </si>
  <si>
    <t>VAZQUEZ</t>
  </si>
  <si>
    <t>GUADALUPE HAYDE</t>
  </si>
  <si>
    <t>CESAR HEDIBERTO</t>
  </si>
  <si>
    <t>ARREOLA</t>
  </si>
  <si>
    <t>PINEDA</t>
  </si>
  <si>
    <t>BERNARDO</t>
  </si>
  <si>
    <t>SANTANA</t>
  </si>
  <si>
    <t>ERIKA</t>
  </si>
  <si>
    <t>RANULFO</t>
  </si>
  <si>
    <t>JOSE MARTIN</t>
  </si>
  <si>
    <t>JOSE MANUEL</t>
  </si>
  <si>
    <t>COVARRUBIAS</t>
  </si>
  <si>
    <t>NERI</t>
  </si>
  <si>
    <t>GUILLERMO</t>
  </si>
  <si>
    <t>ROSAS</t>
  </si>
  <si>
    <t>LEAL</t>
  </si>
  <si>
    <t>ALBA MARISOL</t>
  </si>
  <si>
    <t>ROMULO</t>
  </si>
  <si>
    <t>ESPINA</t>
  </si>
  <si>
    <t>TOMAS</t>
  </si>
  <si>
    <t>ARTEAGA</t>
  </si>
  <si>
    <t>IMELDA</t>
  </si>
  <si>
    <t>PADILLA</t>
  </si>
  <si>
    <t>ULLOA</t>
  </si>
  <si>
    <t>ANA PATRICIA</t>
  </si>
  <si>
    <t>TORRES</t>
  </si>
  <si>
    <t>ROMO</t>
  </si>
  <si>
    <t>JUAN MANUEL</t>
  </si>
  <si>
    <t>SALAS</t>
  </si>
  <si>
    <t>VILLA</t>
  </si>
  <si>
    <t>VERDUZCO</t>
  </si>
  <si>
    <t>MARIO</t>
  </si>
  <si>
    <t>SEPULVEDA</t>
  </si>
  <si>
    <t>FRANCISCO JAVIER</t>
  </si>
  <si>
    <t>PALOMINO</t>
  </si>
  <si>
    <t>JOSE LUIS</t>
  </si>
  <si>
    <t>MOSQUEDA</t>
  </si>
  <si>
    <t>EMIRSE MARGARITA</t>
  </si>
  <si>
    <t>OSIO</t>
  </si>
  <si>
    <t>MARQUEZ</t>
  </si>
  <si>
    <t>ENRIQUE ERNESTO</t>
  </si>
  <si>
    <t>MORENO</t>
  </si>
  <si>
    <t>AREVALO</t>
  </si>
  <si>
    <t>SANDRA</t>
  </si>
  <si>
    <t>ANGELICA GUADALUPE</t>
  </si>
  <si>
    <t>ENRIQUE</t>
  </si>
  <si>
    <t>ELBA LUCIA</t>
  </si>
  <si>
    <t>SOTO</t>
  </si>
  <si>
    <t>SILVA</t>
  </si>
  <si>
    <t>CALDERON</t>
  </si>
  <si>
    <t>OSCAR ALBERTO</t>
  </si>
  <si>
    <t>HARO</t>
  </si>
  <si>
    <t>ALEJANDRA</t>
  </si>
  <si>
    <t>GALINDO</t>
  </si>
  <si>
    <t>LEONARDO FABIAN</t>
  </si>
  <si>
    <t>SALCIDO</t>
  </si>
  <si>
    <t>VALLE</t>
  </si>
  <si>
    <t>MA ERNESTINA</t>
  </si>
  <si>
    <t>HERRERA</t>
  </si>
  <si>
    <t>PATRICIA CLEMENTINA</t>
  </si>
  <si>
    <t>CASTAÑEDA</t>
  </si>
  <si>
    <t>CASTELLON</t>
  </si>
  <si>
    <t>VALERIA</t>
  </si>
  <si>
    <t>FLOR LILIANA</t>
  </si>
  <si>
    <t>NAVA</t>
  </si>
  <si>
    <t>ANA SILVIA</t>
  </si>
  <si>
    <t>QUINTERO</t>
  </si>
  <si>
    <t>CHAGOYAN</t>
  </si>
  <si>
    <t>ERNESTO</t>
  </si>
  <si>
    <t>RAUL ANTONIO</t>
  </si>
  <si>
    <t>GAYTAN</t>
  </si>
  <si>
    <t>QUIÑONEZ</t>
  </si>
  <si>
    <t>CESAR ARMANDO</t>
  </si>
  <si>
    <t>VIERA</t>
  </si>
  <si>
    <t>SANTILLAN</t>
  </si>
  <si>
    <t>MARIA TERESA DE JESUS</t>
  </si>
  <si>
    <t>TAPIA</t>
  </si>
  <si>
    <t>RAFAEL</t>
  </si>
  <si>
    <t>ANTONIA</t>
  </si>
  <si>
    <t>CRISTOPHER EMMANUEL</t>
  </si>
  <si>
    <t>AZPEITIA</t>
  </si>
  <si>
    <t>RUBEN OMAR</t>
  </si>
  <si>
    <t>ACOSTA</t>
  </si>
  <si>
    <t>DIONICIO</t>
  </si>
  <si>
    <t>RAMOS</t>
  </si>
  <si>
    <t>ABEL</t>
  </si>
  <si>
    <t>JAVIER HUMBERTO</t>
  </si>
  <si>
    <t>MESSINA</t>
  </si>
  <si>
    <t>MARCO ANTONIO</t>
  </si>
  <si>
    <t>ENCISO</t>
  </si>
  <si>
    <t>JOSE JUAN</t>
  </si>
  <si>
    <t>TOVAR</t>
  </si>
  <si>
    <t>ALMA LORENA</t>
  </si>
  <si>
    <t>ROCHA</t>
  </si>
  <si>
    <t>SANTOS</t>
  </si>
  <si>
    <t>ELIA PAULINA</t>
  </si>
  <si>
    <t>FERNANDEZ</t>
  </si>
  <si>
    <t>RAUL ENRIQUE</t>
  </si>
  <si>
    <t>GARCIA</t>
  </si>
  <si>
    <t>KARINA</t>
  </si>
  <si>
    <t>ISORDIA</t>
  </si>
  <si>
    <t>ALBERTO</t>
  </si>
  <si>
    <t>VARELA</t>
  </si>
  <si>
    <t>JORGE MARTIN</t>
  </si>
  <si>
    <t>IBARRA</t>
  </si>
  <si>
    <t>VALDEZ</t>
  </si>
  <si>
    <t>JUAN ENRIQUE</t>
  </si>
  <si>
    <t>VEGA</t>
  </si>
  <si>
    <t>ALTAGRACIA</t>
  </si>
  <si>
    <t>ALAVEZ</t>
  </si>
  <si>
    <t>YESSICA LIZETH</t>
  </si>
  <si>
    <t>LLAMAS</t>
  </si>
  <si>
    <t>JESUS ANTONIO</t>
  </si>
  <si>
    <t>CASTELLANOS</t>
  </si>
  <si>
    <t>LLAGUNO</t>
  </si>
  <si>
    <t>LUIS ALFONSO</t>
  </si>
  <si>
    <t>ORTEGA</t>
  </si>
  <si>
    <t>ALMA DELIA</t>
  </si>
  <si>
    <t>ASCENCIO</t>
  </si>
  <si>
    <t>ARAMBULA</t>
  </si>
  <si>
    <t>DOLORES CLAUDIA</t>
  </si>
  <si>
    <t>PEREA</t>
  </si>
  <si>
    <t>MARA PATRICIA</t>
  </si>
  <si>
    <t>OLMOS</t>
  </si>
  <si>
    <t>SALVADOR</t>
  </si>
  <si>
    <t>DEL REAL</t>
  </si>
  <si>
    <t>CEBALLOS</t>
  </si>
  <si>
    <t>JUAN FRANCISCO</t>
  </si>
  <si>
    <t>MONICA  CRISTINA</t>
  </si>
  <si>
    <t>TOSCANO</t>
  </si>
  <si>
    <t>ARCE</t>
  </si>
  <si>
    <t>SONIA PAULINA</t>
  </si>
  <si>
    <t>LOMELI</t>
  </si>
  <si>
    <t>ROJAS</t>
  </si>
  <si>
    <t>IVAN VLADIMIR</t>
  </si>
  <si>
    <t>ESCAMILLA</t>
  </si>
  <si>
    <t>YOLANDA</t>
  </si>
  <si>
    <t>BEATRIZ</t>
  </si>
  <si>
    <t>MARIA DEL SOCORRO</t>
  </si>
  <si>
    <t>RUVALCABA</t>
  </si>
  <si>
    <t>ALMA XOCHITL</t>
  </si>
  <si>
    <t>HERMOSILLO</t>
  </si>
  <si>
    <t>CLAUDIA BRIGITT</t>
  </si>
  <si>
    <t>CABRERA</t>
  </si>
  <si>
    <t>LIZETTE GUADALUPE</t>
  </si>
  <si>
    <t>ROJO</t>
  </si>
  <si>
    <t>MA DOLORES</t>
  </si>
  <si>
    <t>MEZA</t>
  </si>
  <si>
    <t>ZEPEDA</t>
  </si>
  <si>
    <t>NORMA ANGELICA</t>
  </si>
  <si>
    <t>MEDINA</t>
  </si>
  <si>
    <t>ORTIZ</t>
  </si>
  <si>
    <t>LAURA DEL CARMEN</t>
  </si>
  <si>
    <t>MURILLO</t>
  </si>
  <si>
    <t>JORGE ALBERTO</t>
  </si>
  <si>
    <t>RUIZ</t>
  </si>
  <si>
    <t>AGUIRRE</t>
  </si>
  <si>
    <t>MONICA</t>
  </si>
  <si>
    <t>DE LA PAZ</t>
  </si>
  <si>
    <t>ALONSO</t>
  </si>
  <si>
    <t>MARTHA PATRICIA</t>
  </si>
  <si>
    <t>ROBLES</t>
  </si>
  <si>
    <t>CYNTHIA VANESSA</t>
  </si>
  <si>
    <t>PONCE</t>
  </si>
  <si>
    <t>ANA SAGRARIO</t>
  </si>
  <si>
    <t>FERNANDO RAMON</t>
  </si>
  <si>
    <t>CARRANZA</t>
  </si>
  <si>
    <t>MIGUEL JOSE</t>
  </si>
  <si>
    <t>MERCADO</t>
  </si>
  <si>
    <t>HORACIO</t>
  </si>
  <si>
    <t>NIETO</t>
  </si>
  <si>
    <t>REYNOSO</t>
  </si>
  <si>
    <t>CHAN</t>
  </si>
  <si>
    <t>KARINA DEL CARMEN</t>
  </si>
  <si>
    <t>CORTES</t>
  </si>
  <si>
    <t>ROSA ISELA ADRIANA</t>
  </si>
  <si>
    <t>CLARA LETICIA</t>
  </si>
  <si>
    <t>MAYRA LIZBETH</t>
  </si>
  <si>
    <t>DAVALOS</t>
  </si>
  <si>
    <t>MIRIAM ALEJANDRA</t>
  </si>
  <si>
    <t>SALDAÑA</t>
  </si>
  <si>
    <t>ROSALVA</t>
  </si>
  <si>
    <t>ESCOBAR</t>
  </si>
  <si>
    <t>FABIAN ALBERTO</t>
  </si>
  <si>
    <t>OROZCO</t>
  </si>
  <si>
    <t>ARIEL ARAFAT</t>
  </si>
  <si>
    <t>RAMON</t>
  </si>
  <si>
    <t>MARIA DEL CONSUELO</t>
  </si>
  <si>
    <t>SOLORIO</t>
  </si>
  <si>
    <t>LORENCE</t>
  </si>
  <si>
    <t>ARCELIA CATALINA</t>
  </si>
  <si>
    <t>MEJIA</t>
  </si>
  <si>
    <t>ANDREA VALENTINA</t>
  </si>
  <si>
    <t>MONREAL</t>
  </si>
  <si>
    <t>CASILLAS</t>
  </si>
  <si>
    <t>COLIN</t>
  </si>
  <si>
    <t>ARIAS</t>
  </si>
  <si>
    <t>EDGAR ANTONIO</t>
  </si>
  <si>
    <t>CAMACHO</t>
  </si>
  <si>
    <t>KARLA CRISTINA</t>
  </si>
  <si>
    <t>CANO</t>
  </si>
  <si>
    <t>MARCELA IVETT</t>
  </si>
  <si>
    <t>LUIS FERNANDO</t>
  </si>
  <si>
    <t>RAMIRO MANUEL</t>
  </si>
  <si>
    <t>BENITEZ</t>
  </si>
  <si>
    <t>DOROTEO</t>
  </si>
  <si>
    <t>GILBERTO</t>
  </si>
  <si>
    <t>CRUZ</t>
  </si>
  <si>
    <t>ARMIDA</t>
  </si>
  <si>
    <t>IRMA EDITH</t>
  </si>
  <si>
    <t>SAINZ</t>
  </si>
  <si>
    <t>RAHUEL ISAAC</t>
  </si>
  <si>
    <t>ROBLEDO</t>
  </si>
  <si>
    <t>BRENDA LIZETH</t>
  </si>
  <si>
    <t>MARTHA ALICIA</t>
  </si>
  <si>
    <t>COORDINADOR DE CASEDAR</t>
  </si>
  <si>
    <t>ROSALES</t>
  </si>
  <si>
    <t>MARIA ADRIANA</t>
  </si>
  <si>
    <t>RAMON CESAR</t>
  </si>
  <si>
    <t>ASESOR DE OPERACIONES</t>
  </si>
  <si>
    <t>ARROYO</t>
  </si>
  <si>
    <t>ESPINOZA</t>
  </si>
  <si>
    <t>SUSANA</t>
  </si>
  <si>
    <t>ASESOR DE CUENTA</t>
  </si>
  <si>
    <t>ESPINO</t>
  </si>
  <si>
    <t>AGUILERA</t>
  </si>
  <si>
    <t>OCAMPO</t>
  </si>
  <si>
    <t>JUAN RAMON</t>
  </si>
  <si>
    <t>LEYVA</t>
  </si>
  <si>
    <t>VALDES</t>
  </si>
  <si>
    <t>SERGIO</t>
  </si>
  <si>
    <t>MATA</t>
  </si>
  <si>
    <t>ROBERTO</t>
  </si>
  <si>
    <t>FONSECA</t>
  </si>
  <si>
    <t>ANTONIO</t>
  </si>
  <si>
    <t>CORONA</t>
  </si>
  <si>
    <t>LUIS ALEJANDRO</t>
  </si>
  <si>
    <t>JESUS GORETI</t>
  </si>
  <si>
    <t>ANTOLIN</t>
  </si>
  <si>
    <t>DE AVILA</t>
  </si>
  <si>
    <t>MARIA ELENA</t>
  </si>
  <si>
    <t>RIVAS</t>
  </si>
  <si>
    <t>MARIA JULIA</t>
  </si>
  <si>
    <t>TERRON</t>
  </si>
  <si>
    <t>CECILIA GUADALUPE</t>
  </si>
  <si>
    <t>PORTILLO</t>
  </si>
  <si>
    <t>ORENDAIN</t>
  </si>
  <si>
    <t>MALDONADO</t>
  </si>
  <si>
    <t>LEOPOLDO</t>
  </si>
  <si>
    <t>FERRER</t>
  </si>
  <si>
    <t>NORMA ELENA</t>
  </si>
  <si>
    <t>CARBAJAL</t>
  </si>
  <si>
    <t>MARTHA</t>
  </si>
  <si>
    <t>ADRIANA EDITH</t>
  </si>
  <si>
    <t>OLGA NOEMI</t>
  </si>
  <si>
    <t>TEJEDA</t>
  </si>
  <si>
    <t>LANDEROS</t>
  </si>
  <si>
    <t>GABRIELA</t>
  </si>
  <si>
    <t>TALAMANTES</t>
  </si>
  <si>
    <t>IÑIGUEZ</t>
  </si>
  <si>
    <t>ERIC HUMBERTO</t>
  </si>
  <si>
    <t>MUÑOZ</t>
  </si>
  <si>
    <t>APOLO ESPARTACO</t>
  </si>
  <si>
    <t>PRECIADO</t>
  </si>
  <si>
    <t>MOISES ULISES</t>
  </si>
  <si>
    <t>ADRIAN ISRAEL</t>
  </si>
  <si>
    <t>MOISES ALEJANDRO</t>
  </si>
  <si>
    <t>CABRALES</t>
  </si>
  <si>
    <t>MARTIN FRANCISCO</t>
  </si>
  <si>
    <t>MONTES DE OCA</t>
  </si>
  <si>
    <t>MIGUEL</t>
  </si>
  <si>
    <t>EDUARDO</t>
  </si>
  <si>
    <t>CASTRO</t>
  </si>
  <si>
    <t>EDGAR ALEXANDRO</t>
  </si>
  <si>
    <t>PALACIOS</t>
  </si>
  <si>
    <t>VICTOR</t>
  </si>
  <si>
    <t>CORTEZ</t>
  </si>
  <si>
    <t>SAHAGUN</t>
  </si>
  <si>
    <t>JOSE ANTONIO</t>
  </si>
  <si>
    <t>VARGAS</t>
  </si>
  <si>
    <t>OCTAVIO</t>
  </si>
  <si>
    <t>FRANCISCO</t>
  </si>
  <si>
    <t>VELAZQUEZ</t>
  </si>
  <si>
    <t>GONZALO</t>
  </si>
  <si>
    <t>GALLEGOS</t>
  </si>
  <si>
    <t>JAIME LEONARDO</t>
  </si>
  <si>
    <t>J LUIS</t>
  </si>
  <si>
    <t>RUBIO</t>
  </si>
  <si>
    <t>MORELOS</t>
  </si>
  <si>
    <t>HERIBERTO</t>
  </si>
  <si>
    <t>DIEGO ARMANDO</t>
  </si>
  <si>
    <t>JAVIER DANIEL</t>
  </si>
  <si>
    <t>GARRIDO</t>
  </si>
  <si>
    <t>OMAR JORGE</t>
  </si>
  <si>
    <t>GUERRERO</t>
  </si>
  <si>
    <t>PAZ</t>
  </si>
  <si>
    <t>DIMAS</t>
  </si>
  <si>
    <t>FELICIANO</t>
  </si>
  <si>
    <t>ANGEL</t>
  </si>
  <si>
    <t>CASTILLO</t>
  </si>
  <si>
    <t>JOSE ALBERTO</t>
  </si>
  <si>
    <t>SAAVEDRA</t>
  </si>
  <si>
    <t>JESUS EDUARDO</t>
  </si>
  <si>
    <t>BETANCOURT</t>
  </si>
  <si>
    <t>JORGE LUIS</t>
  </si>
  <si>
    <t>ESQUIVIES</t>
  </si>
  <si>
    <t>OSCAR JAIME DOMINGO</t>
  </si>
  <si>
    <t>BELTRAN</t>
  </si>
  <si>
    <t>GALVEZ</t>
  </si>
  <si>
    <t>MIGUEL ANGEL</t>
  </si>
  <si>
    <t>CORREA</t>
  </si>
  <si>
    <t>ESQUIVIAS</t>
  </si>
  <si>
    <t>PEDRO ANGEL</t>
  </si>
  <si>
    <t>NICOLAS</t>
  </si>
  <si>
    <t>SEVILLA</t>
  </si>
  <si>
    <t>ESCOTO</t>
  </si>
  <si>
    <t>JOSE GUADALUPE</t>
  </si>
  <si>
    <t>DELIBRADO</t>
  </si>
  <si>
    <t>VILLEGAS</t>
  </si>
  <si>
    <t>CALVILLO</t>
  </si>
  <si>
    <t>BENJAMIN</t>
  </si>
  <si>
    <t>RANGEL</t>
  </si>
  <si>
    <t>BAUTISTA</t>
  </si>
  <si>
    <t>ALEJANDRO</t>
  </si>
  <si>
    <t>GALVAN</t>
  </si>
  <si>
    <t>OSCAR</t>
  </si>
  <si>
    <t>CAMARENA</t>
  </si>
  <si>
    <t>FREDY WILLIAMS</t>
  </si>
  <si>
    <t>SALAZAR</t>
  </si>
  <si>
    <t>PARRAL</t>
  </si>
  <si>
    <t>JUAN ALBERTO</t>
  </si>
  <si>
    <t>OLIVIER</t>
  </si>
  <si>
    <t>JORGE</t>
  </si>
  <si>
    <t>RUELAS</t>
  </si>
  <si>
    <t>ESPARZA</t>
  </si>
  <si>
    <t>JAVIER</t>
  </si>
  <si>
    <t>TRINIDAD</t>
  </si>
  <si>
    <t>ALFREDO</t>
  </si>
  <si>
    <t>AVILA</t>
  </si>
  <si>
    <t>REA</t>
  </si>
  <si>
    <t>CARDENAS</t>
  </si>
  <si>
    <t>ROCIO</t>
  </si>
  <si>
    <t>ANDRADE</t>
  </si>
  <si>
    <t>OCHOA</t>
  </si>
  <si>
    <t>JOSE TRINIDAD</t>
  </si>
  <si>
    <t>VALENZUELA</t>
  </si>
  <si>
    <t>ELIAZAR</t>
  </si>
  <si>
    <t>AMEZCUA</t>
  </si>
  <si>
    <t>ESCOBEDO</t>
  </si>
  <si>
    <t>DIANA</t>
  </si>
  <si>
    <t>SOLIS</t>
  </si>
  <si>
    <t>NEMECIO</t>
  </si>
  <si>
    <t>GRACIELA</t>
  </si>
  <si>
    <t>PEDROZA</t>
  </si>
  <si>
    <t>JOSE</t>
  </si>
  <si>
    <t>ABUNDIS</t>
  </si>
  <si>
    <t>NANCY ELIZABETH</t>
  </si>
  <si>
    <t>MARCELA ARMIDA</t>
  </si>
  <si>
    <t>CERDA</t>
  </si>
  <si>
    <t>MARIO ALBERTO</t>
  </si>
  <si>
    <t>ADAME</t>
  </si>
  <si>
    <t>ESCAÑUELA</t>
  </si>
  <si>
    <t>SOTERO</t>
  </si>
  <si>
    <t>MARTIN</t>
  </si>
  <si>
    <t>ERNESTO HASSAM</t>
  </si>
  <si>
    <t>ISRAEL</t>
  </si>
  <si>
    <t>ALCANTAR</t>
  </si>
  <si>
    <t>ROCIO GUADALUPE</t>
  </si>
  <si>
    <t>JORGE MICHEL</t>
  </si>
  <si>
    <t>MARCOS GUSTAVO</t>
  </si>
  <si>
    <t>ROSA MARIA</t>
  </si>
  <si>
    <t>MACIAS</t>
  </si>
  <si>
    <t>ANA MARIA LUISA</t>
  </si>
  <si>
    <t>MARIA TERESA</t>
  </si>
  <si>
    <t>LUZ ANGELICA</t>
  </si>
  <si>
    <t>MARIA GUADALUPE</t>
  </si>
  <si>
    <t>ARAGON</t>
  </si>
  <si>
    <t>ARMANDO</t>
  </si>
  <si>
    <t>RENTERIA</t>
  </si>
  <si>
    <t>AGUILAR</t>
  </si>
  <si>
    <t>JOSUE DAVID</t>
  </si>
  <si>
    <t>JORGE REFUGIO</t>
  </si>
  <si>
    <t>LIZARDI</t>
  </si>
  <si>
    <t>LUCILA</t>
  </si>
  <si>
    <t>VALLEJO</t>
  </si>
  <si>
    <t>CORDERO</t>
  </si>
  <si>
    <t>MUNGUIA</t>
  </si>
  <si>
    <t>MARIA GABRIELA</t>
  </si>
  <si>
    <t>CESAR DARIO</t>
  </si>
  <si>
    <t>MARCIANO</t>
  </si>
  <si>
    <t>ALVAREZ</t>
  </si>
  <si>
    <t>MARIA DE LA LUZ</t>
  </si>
  <si>
    <t>GIL</t>
  </si>
  <si>
    <t>MARIA DEL CARMEN</t>
  </si>
  <si>
    <t>RAYGOZA</t>
  </si>
  <si>
    <t>JUAREZ</t>
  </si>
  <si>
    <t>ADRIANA</t>
  </si>
  <si>
    <t>BARRAGAN</t>
  </si>
  <si>
    <t>ROSA MARGARITA</t>
  </si>
  <si>
    <t>AGREDANO</t>
  </si>
  <si>
    <t>RIVERA</t>
  </si>
  <si>
    <t>IRMA YOLANDA</t>
  </si>
  <si>
    <t>LARIOS</t>
  </si>
  <si>
    <t>ROSALINA</t>
  </si>
  <si>
    <t>ROBERTO CARLOS</t>
  </si>
  <si>
    <t>MONTERO</t>
  </si>
  <si>
    <t>MARTIN ALBERTO</t>
  </si>
  <si>
    <t>BURGOS</t>
  </si>
  <si>
    <t>BLANCO</t>
  </si>
  <si>
    <t>ROMERO</t>
  </si>
  <si>
    <t>TERESITA DE JESUS</t>
  </si>
  <si>
    <t>SANDOVAL</t>
  </si>
  <si>
    <t>BLANCA ESTELA</t>
  </si>
  <si>
    <t>ZEINA</t>
  </si>
  <si>
    <t>ESTRADA</t>
  </si>
  <si>
    <t>CHAVEZ</t>
  </si>
  <si>
    <t>LUPERCIO</t>
  </si>
  <si>
    <t>PEDRO</t>
  </si>
  <si>
    <t>NUÑEZ</t>
  </si>
  <si>
    <t>DAVID</t>
  </si>
  <si>
    <t>LUCIO</t>
  </si>
  <si>
    <t>JOSE LEONEL</t>
  </si>
  <si>
    <t>CARO</t>
  </si>
  <si>
    <t>LEDESMA</t>
  </si>
  <si>
    <t>JUANA</t>
  </si>
  <si>
    <t>VELAZCO</t>
  </si>
  <si>
    <t>CORPUS</t>
  </si>
  <si>
    <t>VIRGEN</t>
  </si>
  <si>
    <t>ELIAZER</t>
  </si>
  <si>
    <t>MARIA BARBARA</t>
  </si>
  <si>
    <t>TAVERA</t>
  </si>
  <si>
    <t>MARTHA LETICIA</t>
  </si>
  <si>
    <t>ALICIA</t>
  </si>
  <si>
    <t>MA ISABEL</t>
  </si>
  <si>
    <t>QUIÑONES</t>
  </si>
  <si>
    <t>ACEVES</t>
  </si>
  <si>
    <t>TOSTADO</t>
  </si>
  <si>
    <t>ERIK ALEJANDRO</t>
  </si>
  <si>
    <t>MARISABEL</t>
  </si>
  <si>
    <t>PACHECO</t>
  </si>
  <si>
    <t>MARIA DE JESUS</t>
  </si>
  <si>
    <t>ESTELA</t>
  </si>
  <si>
    <t>MONTES</t>
  </si>
  <si>
    <t>VELEZ</t>
  </si>
  <si>
    <t>CELENE ARACELI</t>
  </si>
  <si>
    <t>RAMONA</t>
  </si>
  <si>
    <t>REBECA</t>
  </si>
  <si>
    <t>NORA ELBA</t>
  </si>
  <si>
    <t>SAN JUAN</t>
  </si>
  <si>
    <t>RIGOBERTO</t>
  </si>
  <si>
    <t>MARGARITA</t>
  </si>
  <si>
    <t>GUADIAN</t>
  </si>
  <si>
    <t>JUAN MARTIN</t>
  </si>
  <si>
    <t>VALDIVIA</t>
  </si>
  <si>
    <t>ROCIO VIRIDIANA</t>
  </si>
  <si>
    <t/>
  </si>
  <si>
    <t>CISNEROS</t>
  </si>
  <si>
    <t>SILVIA NATHALIE</t>
  </si>
  <si>
    <t>GEORGINA</t>
  </si>
  <si>
    <t>BAÑUELOS</t>
  </si>
  <si>
    <t>MARIA SALOME</t>
  </si>
  <si>
    <t>TERESA</t>
  </si>
  <si>
    <t>AVALOS</t>
  </si>
  <si>
    <t>LARA</t>
  </si>
  <si>
    <t>LAURA SUSANA</t>
  </si>
  <si>
    <t>ELIZABETH REBECA</t>
  </si>
  <si>
    <t>CAYETANO</t>
  </si>
  <si>
    <t>LUIS</t>
  </si>
  <si>
    <t>RENE GIOVANNI</t>
  </si>
  <si>
    <t>IVONNE LIZBETTE</t>
  </si>
  <si>
    <t>REGALADO</t>
  </si>
  <si>
    <t>MORQUECHO</t>
  </si>
  <si>
    <t>JUAN ANTONIO</t>
  </si>
  <si>
    <t>PARRA</t>
  </si>
  <si>
    <t>VICTOR ALFONSO</t>
  </si>
  <si>
    <t>PALAFOX</t>
  </si>
  <si>
    <t>VERONICA MARIA</t>
  </si>
  <si>
    <t>LOERA</t>
  </si>
  <si>
    <t>CHAVOYA</t>
  </si>
  <si>
    <t>DANIEL ALEJANDRO</t>
  </si>
  <si>
    <t>GABRIELA PATRICIA</t>
  </si>
  <si>
    <t>BERMUDEZ</t>
  </si>
  <si>
    <t>JORGE ARMANDO</t>
  </si>
  <si>
    <t>OVALLE</t>
  </si>
  <si>
    <t>GLORIA STEPHANIE</t>
  </si>
  <si>
    <t>PRADO</t>
  </si>
  <si>
    <t>ERENDIRA ITZUL</t>
  </si>
  <si>
    <t>YADIRA</t>
  </si>
  <si>
    <t>DE LA CRUZ</t>
  </si>
  <si>
    <t>LOZA</t>
  </si>
  <si>
    <t>SANDRA ELIZABETH</t>
  </si>
  <si>
    <t>NUÑO</t>
  </si>
  <si>
    <t>ADRIANA GUADALUPE</t>
  </si>
  <si>
    <t>PAULINA ARIADNA</t>
  </si>
  <si>
    <t>ARTURO RAUL</t>
  </si>
  <si>
    <t>BUENROSTRO</t>
  </si>
  <si>
    <t>YANET IVONE</t>
  </si>
  <si>
    <t>ALCARAZ</t>
  </si>
  <si>
    <t>SARAI TRINIDAD</t>
  </si>
  <si>
    <t>MA SOCORRO</t>
  </si>
  <si>
    <t>APOLO LUIS RAUL</t>
  </si>
  <si>
    <t>SOSA</t>
  </si>
  <si>
    <t>VEYNA</t>
  </si>
  <si>
    <t>ANA ROSA</t>
  </si>
  <si>
    <t>LUIS RAUL</t>
  </si>
  <si>
    <t>MARIA ESPERANZA</t>
  </si>
  <si>
    <t>VICENTE</t>
  </si>
  <si>
    <t>CHRISTIAN DANIEL</t>
  </si>
  <si>
    <t>FABIOLA MAYELA</t>
  </si>
  <si>
    <t>CARLOS ARMANDO</t>
  </si>
  <si>
    <t>OLIVIA</t>
  </si>
  <si>
    <t>SUBE</t>
  </si>
  <si>
    <t>HECTOR RAUL</t>
  </si>
  <si>
    <t>CUAN</t>
  </si>
  <si>
    <t>SIERRA</t>
  </si>
  <si>
    <t>HAYDE</t>
  </si>
  <si>
    <t>WICAB</t>
  </si>
  <si>
    <t>CARCAÑO</t>
  </si>
  <si>
    <t>MARIA DEL PILAR</t>
  </si>
  <si>
    <t>MORAN</t>
  </si>
  <si>
    <t>DICANTE</t>
  </si>
  <si>
    <t>AIDA ARACELI</t>
  </si>
  <si>
    <t>CUEVAS</t>
  </si>
  <si>
    <t>MONTSERRAT DEL CARMEN</t>
  </si>
  <si>
    <t>ARREDONDO</t>
  </si>
  <si>
    <t>ARNULFO</t>
  </si>
  <si>
    <t>CENTENO</t>
  </si>
  <si>
    <t>MIGUEL AGUSTIN</t>
  </si>
  <si>
    <t>QUEZADA</t>
  </si>
  <si>
    <t>MARTELL</t>
  </si>
  <si>
    <t>YINA MASSIEL</t>
  </si>
  <si>
    <t>FRAUSTO</t>
  </si>
  <si>
    <t>ALMA LILIA</t>
  </si>
  <si>
    <t>JULIO ISRAEL</t>
  </si>
  <si>
    <t>LEON</t>
  </si>
  <si>
    <t>ZAVALZA</t>
  </si>
  <si>
    <t>JULIETA</t>
  </si>
  <si>
    <t>BELEN</t>
  </si>
  <si>
    <t>CURIEL</t>
  </si>
  <si>
    <t>MARIA LUISA</t>
  </si>
  <si>
    <t>FABIAN</t>
  </si>
  <si>
    <t>ROSA  MYRIAM</t>
  </si>
  <si>
    <t>JAIME</t>
  </si>
  <si>
    <t>LEONOR ALICIA</t>
  </si>
  <si>
    <t>JOSE ALFREDO</t>
  </si>
  <si>
    <t>VERDIN</t>
  </si>
  <si>
    <t>MARTHA BEATRIZ</t>
  </si>
  <si>
    <t>PARTIDA</t>
  </si>
  <si>
    <t>MIRASOL</t>
  </si>
  <si>
    <t>LEDEZMA</t>
  </si>
  <si>
    <t>TEPEZANO</t>
  </si>
  <si>
    <t>MARIA ANASTACIA</t>
  </si>
  <si>
    <t>ILEANA</t>
  </si>
  <si>
    <t>LANGARICA</t>
  </si>
  <si>
    <t>OLGA</t>
  </si>
  <si>
    <t>MONICA DEL ROCIO</t>
  </si>
  <si>
    <t>MARTHA DEL ROCIO</t>
  </si>
  <si>
    <t>URIBE</t>
  </si>
  <si>
    <t>LUIS RODOLFO</t>
  </si>
  <si>
    <t>JASO</t>
  </si>
  <si>
    <t>ESCOBOSA</t>
  </si>
  <si>
    <t>DELIA ALEJANDRA</t>
  </si>
  <si>
    <t>LETICIA ALEJANDRA</t>
  </si>
  <si>
    <t>HEREDIA</t>
  </si>
  <si>
    <t>MARIA DEL ROCIO</t>
  </si>
  <si>
    <t>ROMELIA</t>
  </si>
  <si>
    <t>GLORIA CECILIA</t>
  </si>
  <si>
    <t>ESCALERA</t>
  </si>
  <si>
    <t>POSOS</t>
  </si>
  <si>
    <t>ALFARO</t>
  </si>
  <si>
    <t>RAQUEL ELIZABETH</t>
  </si>
  <si>
    <t>GODINEZ</t>
  </si>
  <si>
    <t>SANDRA EDUVIGES</t>
  </si>
  <si>
    <t>CHAIRES</t>
  </si>
  <si>
    <t>MOYA</t>
  </si>
  <si>
    <t>LIDIA</t>
  </si>
  <si>
    <t>VELIZ</t>
  </si>
  <si>
    <t>WENDY ELIZABETH</t>
  </si>
  <si>
    <t>ROCIO PATRICIA</t>
  </si>
  <si>
    <t>VICTORIA</t>
  </si>
  <si>
    <t>NAVES</t>
  </si>
  <si>
    <t>HUERTA</t>
  </si>
  <si>
    <t>CEJA</t>
  </si>
  <si>
    <t>OSCAR EDUARDO</t>
  </si>
  <si>
    <t>OCEGUERA</t>
  </si>
  <si>
    <t>SANTIAGO</t>
  </si>
  <si>
    <t>MIRIAM</t>
  </si>
  <si>
    <t>LIBNI JANAI</t>
  </si>
  <si>
    <t>ACEVEDO</t>
  </si>
  <si>
    <t>RODRIGO</t>
  </si>
  <si>
    <t>BRICIO</t>
  </si>
  <si>
    <t>ROSA ITZEL</t>
  </si>
  <si>
    <t>NIEVES</t>
  </si>
  <si>
    <t>JUAN JOSE</t>
  </si>
  <si>
    <t>MENDEZ</t>
  </si>
  <si>
    <t>ARANA</t>
  </si>
  <si>
    <t>LUZ MARIA</t>
  </si>
  <si>
    <t>ARTURO</t>
  </si>
  <si>
    <t>YEPEZ</t>
  </si>
  <si>
    <t>BEATRIZ ADRIANA</t>
  </si>
  <si>
    <t>MARTHA GUADALUPE</t>
  </si>
  <si>
    <t>ALEJANDRA MONSERRAT</t>
  </si>
  <si>
    <t>JAIRO ALBERTO</t>
  </si>
  <si>
    <t>ANA ELIZABETH</t>
  </si>
  <si>
    <t>BASULTO</t>
  </si>
  <si>
    <t>ANGELA ADRIANA</t>
  </si>
  <si>
    <t>TABULADOR DE SUELDOS</t>
  </si>
  <si>
    <t>JORNADA LABORAL DE 8 HORAS</t>
  </si>
  <si>
    <t>NIVEL</t>
  </si>
  <si>
    <t>PUESTO</t>
  </si>
  <si>
    <t>SUELDO       BASE</t>
  </si>
  <si>
    <t>DESPENSA</t>
  </si>
  <si>
    <t>PASAJE</t>
  </si>
  <si>
    <t>PERCEPCIÓN MENSUAL BRUTA</t>
  </si>
  <si>
    <t>AUXILIAR DE VENTANILLA DE MODULO FORÁNEO, VIGILANTE</t>
  </si>
  <si>
    <t>VENTANILLA DE MODULO FORÁNEO</t>
  </si>
  <si>
    <t>AUXILIARES, VERIFICADORES DE HOSPITALES, VIGILANTES</t>
  </si>
  <si>
    <t>AUXILIARES, VERIFICADORES DE HOSPITALES</t>
  </si>
  <si>
    <t>AUXILIARES, OFICIAL DE MANTENIMIENTO</t>
  </si>
  <si>
    <t>AUXILIARES, RECEPCIONISTAS</t>
  </si>
  <si>
    <t>AGENTE FUNERARIO, ALMACENISTA, AUXILIAR DE LABORATORIO</t>
  </si>
  <si>
    <t>AUXILIARES, ENFERMEROS, VIGILANTE</t>
  </si>
  <si>
    <t>ASISTENTO MEDICO, AUXILIARES, ENFERMERO, OFICIAL DE MANTENIMIENTO, SUPERVISORES, TECNICOS, TRABAJADOR SOCIAL</t>
  </si>
  <si>
    <t>AUXILIARES, TECNICO ESPECIALISTA, PSICOLOGO, RECEPCIONISTAS</t>
  </si>
  <si>
    <t>ANALISTA, TECNICO, DENTISTA, AUDITOR A</t>
  </si>
  <si>
    <t>ABOGADO, ADMINISTRATIVOS, CAJEROS, CONTADOR, COORDINADOR ADMINISTRATIVO, TECNICOS</t>
  </si>
  <si>
    <t>ABOGADO, ADMINISTRATIVOS, CONTADOR, SECRETARIA DE DIRECCION</t>
  </si>
  <si>
    <t>ABOGADO , ANALISTA, AUDITOR</t>
  </si>
  <si>
    <t>COORDINADOR, CAMAROGRAFO, SUPERVISOR, ABOGADO , SECRETARIA DE DIRECCION GENERAL, ANALISTA DE INVERSIONES, ADMINISTRADOR</t>
  </si>
  <si>
    <t>ENCARGADO, ESPECIALISTA, MEDICO GENERAL, OFTALMOLOGO, OPTOMETRISTA, COORDINADOR, COSTEADOR, DENTISTA, JEFE DE SECCION, PERITO VALUADOR</t>
  </si>
  <si>
    <t>ENCARGADO DE NOMINA, ESPECIALISTA, SUBCONTADOR, COORDINADOR</t>
  </si>
  <si>
    <t>JEFE DE DEPARTAMENTO, ESPECIALISTA, COORDINADOR, ENCARGADO DE SEGURIDAD DE INFORMACION, JEFE DE DEPARTAMENTO</t>
  </si>
  <si>
    <t>ABOGADO ESPECIALIZADO, COORDINADOR DE AREA</t>
  </si>
  <si>
    <t>COORDINADOR DE AREA, SECRETARIA PRIVADA</t>
  </si>
  <si>
    <t>DIRECTOR DE AREA</t>
  </si>
  <si>
    <t>SECRETARIO PARTICULAR, COORDINADOR GENERAL, DIRECTOR DE AREA</t>
  </si>
  <si>
    <t>DIRECTOR GENERAL DE AREA</t>
  </si>
  <si>
    <t>DIRECTOR GENERAL</t>
  </si>
  <si>
    <t>28</t>
  </si>
  <si>
    <t>29</t>
  </si>
  <si>
    <t>30</t>
  </si>
  <si>
    <t>31</t>
  </si>
  <si>
    <t>32</t>
  </si>
  <si>
    <t>33</t>
  </si>
  <si>
    <t>34</t>
  </si>
  <si>
    <t>SANDOVAL ORTIZ MARIA CRISTINA</t>
  </si>
  <si>
    <t>SEDAR</t>
  </si>
  <si>
    <t>COORDINADOR DEL SEDAR</t>
  </si>
  <si>
    <t>SALCEDO VELAZCO IVAN HORACIO</t>
  </si>
  <si>
    <t>FLORES TORRES MARTHA ALICIA</t>
  </si>
  <si>
    <t>GARCIA HERNANDEZ RAMON CESAR</t>
  </si>
  <si>
    <t>CARRILLO ROSALES MARIA ADRIANA</t>
  </si>
  <si>
    <t>ASESOR DE ENLACE</t>
  </si>
  <si>
    <t>GUEVARA ENRIQUEZ MARCO ANTONIO</t>
  </si>
  <si>
    <t>CONTADOR PÚBLICO</t>
  </si>
  <si>
    <t>ARROYO ESPINOZA SUSANA</t>
  </si>
  <si>
    <t>VENEGAS ALVAREZ EMILIA LORENA</t>
  </si>
  <si>
    <t>DIAZ ECHAURY ARADIA JANETT</t>
  </si>
  <si>
    <t>BARRON ORTIZ JORGE OSWALDO</t>
  </si>
  <si>
    <t>OFTALMOLOGO</t>
  </si>
  <si>
    <t>MACIAS VALENCIA FALILIA</t>
  </si>
  <si>
    <t>GARCIA ALVAREZ ORLANDO JOSUE</t>
  </si>
  <si>
    <t>GALLARDO GARCIA DISAHBA</t>
  </si>
  <si>
    <t>TRUJILLO HUERTA PERLA MARLENI</t>
  </si>
  <si>
    <t>JUAN</t>
  </si>
  <si>
    <t>VIVEROS ANELL LORENA MICHEL</t>
  </si>
  <si>
    <t>ENRIQUEZ ISAES AMAIRANI YERALDIN</t>
  </si>
  <si>
    <t>CASILLAS VILLASEÑOR MAURICIO</t>
  </si>
  <si>
    <t>GARIBAY DELGADILLO ELVIRA</t>
  </si>
  <si>
    <t>GUEVARA GARCIA ADAN IVAN</t>
  </si>
  <si>
    <t>BARRAGAN HERNANDEZ VALERIE PAULETTE</t>
  </si>
  <si>
    <t>CASTELLANOS ALVARADO MARIA GUADALUPE</t>
  </si>
  <si>
    <t>GALLEGOS VALENCIA ERIKA GUADALUPE</t>
  </si>
  <si>
    <t>SANCHEZ CERVANTES JOSE RAMON</t>
  </si>
  <si>
    <t>RIVERA GOLLAZ MONICA YAZMIN</t>
  </si>
  <si>
    <t>RUIZ VELASCO PATIÑO MIRIAM DEL CARMEN</t>
  </si>
  <si>
    <t>GONZALEZ GUTIERREZ DAYANA ALEJANDRA</t>
  </si>
  <si>
    <t>AGUILERA VILLARUEL ROSA IMELDA</t>
  </si>
  <si>
    <t>CUERVO UREÑA JANET</t>
  </si>
  <si>
    <t>IBARRA CARLOS JOSE ADRIAN</t>
  </si>
  <si>
    <t>GALVAN GODOY CAMILO</t>
  </si>
  <si>
    <t>SEPULVEDA CARINA</t>
  </si>
  <si>
    <t>RAMIREZ DIAZ VICENTE GERMAN</t>
  </si>
  <si>
    <t>RODRIGUEZ LARRAÑAGA DEREK NOE</t>
  </si>
  <si>
    <t>VELAZQUEZ CONTRERAS CARLOS ALBERTO</t>
  </si>
  <si>
    <t>HERNANDEZ QUIÑONEZ MIRIAM LORELEI</t>
  </si>
  <si>
    <t>MUNOZ</t>
  </si>
  <si>
    <t>VILLARREAL RAMIREZ EDGAR RAYMUNDO</t>
  </si>
  <si>
    <t>CHAVEZ ROSAS ADRIANA ARACELI</t>
  </si>
  <si>
    <t>RAMIREZ IBARRA ALDO CRUZ</t>
  </si>
  <si>
    <t>PEREZ MARTINEZ MOCTEZUMA</t>
  </si>
  <si>
    <t>CHAVEZ HERNANDEZ OLGA VERONICA</t>
  </si>
  <si>
    <t>MARTINEZ NIETO BETSABE</t>
  </si>
  <si>
    <t>CARLOS HUMBERTO</t>
  </si>
  <si>
    <t>HECTOR ALEJANDRO</t>
  </si>
  <si>
    <t>OCEGUEDA</t>
  </si>
  <si>
    <t>JOSE DE JESUS</t>
  </si>
  <si>
    <t>DE LA TORRE</t>
  </si>
  <si>
    <t>PABLO ISRAEL</t>
  </si>
  <si>
    <t>NOHEMI SOCORRO</t>
  </si>
  <si>
    <t>MARQUEZ RIVAS MAXIMILIANO</t>
  </si>
  <si>
    <t>GUERRERRO GONZALEZ ALICIA DEL CARMEN</t>
  </si>
  <si>
    <t>GUTIERREZ MENDEZ DANIEL</t>
  </si>
  <si>
    <t>ZAZUETA BERNARDINO JOSE NAHUM</t>
  </si>
  <si>
    <t>HERMENEGILDO PADILLA JOSE MANUEL</t>
  </si>
  <si>
    <t>GUTIERREZ MARQUEZ LIVIER</t>
  </si>
  <si>
    <t>CEBREROS MILLAN LAURA</t>
  </si>
  <si>
    <t>NAVARRO SANCHEZ JOHANA BINUI</t>
  </si>
  <si>
    <t>MEDRANO</t>
  </si>
  <si>
    <t>GUSTAVO</t>
  </si>
  <si>
    <t>ARREGUIN</t>
  </si>
  <si>
    <t>OTAL</t>
  </si>
  <si>
    <t>STIPEJAL</t>
  </si>
  <si>
    <t>HERNANDEZ ROSAS JOSE ANTONIO</t>
  </si>
  <si>
    <t>BARBA CORONADO ALDO</t>
  </si>
  <si>
    <t>DE DIOS RODRIGUEZ LUIS HUMBERTO</t>
  </si>
  <si>
    <t>ARENAS ESTRADA MIGUEL ANGEL</t>
  </si>
  <si>
    <t>DURAN LOPEZ ANA LUISA</t>
  </si>
  <si>
    <t>SANCHEZ GUERRERO JUAN JESUS</t>
  </si>
  <si>
    <t>ANGEL JAVIER</t>
  </si>
  <si>
    <t>JOSE EMMANUEL</t>
  </si>
  <si>
    <t>XITLALLI ALICIA VIRGINIA</t>
  </si>
  <si>
    <t>SIEIPEJAL</t>
  </si>
  <si>
    <t>PLANTILLA 2021</t>
  </si>
  <si>
    <t>MARTINEZ GUTIERREZ MONICA</t>
  </si>
  <si>
    <t>GOMEZ NAVARRO MARIA DE LA PAZ</t>
  </si>
  <si>
    <t>GOMEZ MAZARIEGO VANIA ISABELA</t>
  </si>
  <si>
    <t>REYES CARRILlO IRMA</t>
  </si>
  <si>
    <t>RODRIGUEZ ALCANTAR MARIANA</t>
  </si>
  <si>
    <t>MARTINEZ MORAN MARIO MANUEL</t>
  </si>
  <si>
    <t>RANGEL TADEO CHRISTIAN ALEJANDRO</t>
  </si>
  <si>
    <t>MELENDEZ ROMA FABIOLA ELIZABETH</t>
  </si>
  <si>
    <t>MARICRUZ</t>
  </si>
  <si>
    <t>SUTIPEJAL</t>
  </si>
  <si>
    <t>GOMEZ ROBLES MA CATALINA</t>
  </si>
  <si>
    <t>CAMACHO ROMO RAFAEL</t>
  </si>
  <si>
    <t>RAMIREZ VARGAS GABRIELA</t>
  </si>
  <si>
    <t xml:space="preserve">REYES SALAS ROBERTO ALFONSO/SUSPENSION </t>
  </si>
  <si>
    <t>AGUILAR MORALES SONIA GUILLERMINA</t>
  </si>
  <si>
    <t>B001</t>
  </si>
  <si>
    <t>B011</t>
  </si>
  <si>
    <t>B045</t>
  </si>
  <si>
    <t>B144</t>
  </si>
  <si>
    <t>B154</t>
  </si>
  <si>
    <t>B325</t>
  </si>
  <si>
    <t>T714</t>
  </si>
  <si>
    <t>T715</t>
  </si>
  <si>
    <t>T835</t>
  </si>
  <si>
    <t>B283</t>
  </si>
  <si>
    <t>B574</t>
  </si>
  <si>
    <t>B619</t>
  </si>
  <si>
    <t>B573</t>
  </si>
  <si>
    <t>B014</t>
  </si>
  <si>
    <t>B180</t>
  </si>
  <si>
    <t>B585</t>
  </si>
  <si>
    <t>T841</t>
  </si>
  <si>
    <t>T842</t>
  </si>
  <si>
    <t>T843</t>
  </si>
  <si>
    <t>B035</t>
  </si>
  <si>
    <t>T644</t>
  </si>
  <si>
    <t>T645</t>
  </si>
  <si>
    <t>T646</t>
  </si>
  <si>
    <t>T647</t>
  </si>
  <si>
    <t>T648</t>
  </si>
  <si>
    <t>T727</t>
  </si>
  <si>
    <t>T728</t>
  </si>
  <si>
    <t>T729</t>
  </si>
  <si>
    <t>T654</t>
  </si>
  <si>
    <t>T655</t>
  </si>
  <si>
    <t>T656</t>
  </si>
  <si>
    <t>T674</t>
  </si>
  <si>
    <t>T675</t>
  </si>
  <si>
    <t>T676</t>
  </si>
  <si>
    <t>T677</t>
  </si>
  <si>
    <t>T678</t>
  </si>
  <si>
    <t>T679</t>
  </si>
  <si>
    <t>T657</t>
  </si>
  <si>
    <t>T658</t>
  </si>
  <si>
    <t>T659</t>
  </si>
  <si>
    <t>B382</t>
  </si>
  <si>
    <t>B249</t>
  </si>
  <si>
    <t>B156</t>
  </si>
  <si>
    <t>B197</t>
  </si>
  <si>
    <t>B284</t>
  </si>
  <si>
    <t>B555</t>
  </si>
  <si>
    <t>B476</t>
  </si>
  <si>
    <t>B183</t>
  </si>
  <si>
    <t>B516</t>
  </si>
  <si>
    <t>B207</t>
  </si>
  <si>
    <t>B048</t>
  </si>
  <si>
    <t>B441</t>
  </si>
  <si>
    <t>B314</t>
  </si>
  <si>
    <t>B316</t>
  </si>
  <si>
    <t>B388</t>
  </si>
  <si>
    <t>B229</t>
  </si>
  <si>
    <t>B252</t>
  </si>
  <si>
    <t>B177</t>
  </si>
  <si>
    <t>B348</t>
  </si>
  <si>
    <t>B211</t>
  </si>
  <si>
    <t>B065</t>
  </si>
  <si>
    <t>B593</t>
  </si>
  <si>
    <t>T635</t>
  </si>
  <si>
    <t>T708</t>
  </si>
  <si>
    <t>T774</t>
  </si>
  <si>
    <t>T775</t>
  </si>
  <si>
    <t>T812</t>
  </si>
  <si>
    <t>T754</t>
  </si>
  <si>
    <t>T691</t>
  </si>
  <si>
    <t>T722</t>
  </si>
  <si>
    <t>B484</t>
  </si>
  <si>
    <t>B331</t>
  </si>
  <si>
    <t>B242</t>
  </si>
  <si>
    <t>T700</t>
  </si>
  <si>
    <t>B087</t>
  </si>
  <si>
    <t>T848</t>
  </si>
  <si>
    <t>T769</t>
  </si>
  <si>
    <t>T802</t>
  </si>
  <si>
    <t>T750</t>
  </si>
  <si>
    <t>T767</t>
  </si>
  <si>
    <t>B420</t>
  </si>
  <si>
    <t>T828</t>
  </si>
  <si>
    <t>T746</t>
  </si>
  <si>
    <t>B037</t>
  </si>
  <si>
    <t>B006</t>
  </si>
  <si>
    <t>T816</t>
  </si>
  <si>
    <t>ID PLAZA</t>
  </si>
  <si>
    <t>B012</t>
  </si>
  <si>
    <t>T631</t>
  </si>
  <si>
    <t>T633</t>
  </si>
  <si>
    <t>T636</t>
  </si>
  <si>
    <t>B128</t>
  </si>
  <si>
    <t>B196</t>
  </si>
  <si>
    <t>T704</t>
  </si>
  <si>
    <t>T705</t>
  </si>
  <si>
    <t>T706</t>
  </si>
  <si>
    <t>T699</t>
  </si>
  <si>
    <t>B319</t>
  </si>
  <si>
    <t>B225</t>
  </si>
  <si>
    <t>B577</t>
  </si>
  <si>
    <t>B036</t>
  </si>
  <si>
    <t>T693</t>
  </si>
  <si>
    <t>B281</t>
  </si>
  <si>
    <t>T711</t>
  </si>
  <si>
    <t>B046</t>
  </si>
  <si>
    <t>B198</t>
  </si>
  <si>
    <t>B282</t>
  </si>
  <si>
    <t>T753</t>
  </si>
  <si>
    <t>B456</t>
  </si>
  <si>
    <t>B141</t>
  </si>
  <si>
    <t>B005</t>
  </si>
  <si>
    <t>B025</t>
  </si>
  <si>
    <t>B026</t>
  </si>
  <si>
    <t>B027</t>
  </si>
  <si>
    <t>B052</t>
  </si>
  <si>
    <t>B053</t>
  </si>
  <si>
    <t>T637</t>
  </si>
  <si>
    <t>B090</t>
  </si>
  <si>
    <t>B091</t>
  </si>
  <si>
    <t>B092</t>
  </si>
  <si>
    <t>B093</t>
  </si>
  <si>
    <t>B094</t>
  </si>
  <si>
    <t>B095</t>
  </si>
  <si>
    <t>B096</t>
  </si>
  <si>
    <t>B097</t>
  </si>
  <si>
    <t>B098</t>
  </si>
  <si>
    <t>B099</t>
  </si>
  <si>
    <t>B100</t>
  </si>
  <si>
    <t>T685</t>
  </si>
  <si>
    <t>T686</t>
  </si>
  <si>
    <t>B124</t>
  </si>
  <si>
    <t>T692</t>
  </si>
  <si>
    <t>B167</t>
  </si>
  <si>
    <t>B193</t>
  </si>
  <si>
    <t>B194</t>
  </si>
  <si>
    <t>B250</t>
  </si>
  <si>
    <t>T813</t>
  </si>
  <si>
    <t>B217</t>
  </si>
  <si>
    <t>B218</t>
  </si>
  <si>
    <t>B519</t>
  </si>
  <si>
    <t>B007</t>
  </si>
  <si>
    <t>B018</t>
  </si>
  <si>
    <t>B019</t>
  </si>
  <si>
    <t>B020</t>
  </si>
  <si>
    <t>B081</t>
  </si>
  <si>
    <t>B082</t>
  </si>
  <si>
    <t>B119</t>
  </si>
  <si>
    <t>B153</t>
  </si>
  <si>
    <t>B155</t>
  </si>
  <si>
    <t>B157</t>
  </si>
  <si>
    <t>B158</t>
  </si>
  <si>
    <t>B185</t>
  </si>
  <si>
    <t>B186</t>
  </si>
  <si>
    <t>B187</t>
  </si>
  <si>
    <t>B322</t>
  </si>
  <si>
    <t>B323</t>
  </si>
  <si>
    <t>B324</t>
  </si>
  <si>
    <t>B326</t>
  </si>
  <si>
    <t>B327</t>
  </si>
  <si>
    <t>B328</t>
  </si>
  <si>
    <t>B129</t>
  </si>
  <si>
    <t>B130</t>
  </si>
  <si>
    <t>B131</t>
  </si>
  <si>
    <t>B132</t>
  </si>
  <si>
    <t>B133</t>
  </si>
  <si>
    <t>B134</t>
  </si>
  <si>
    <t>B171</t>
  </si>
  <si>
    <t>T697</t>
  </si>
  <si>
    <t>B199</t>
  </si>
  <si>
    <t>B200</t>
  </si>
  <si>
    <t>T717</t>
  </si>
  <si>
    <t>T712</t>
  </si>
  <si>
    <t>T713</t>
  </si>
  <si>
    <t>T718</t>
  </si>
  <si>
    <t>T716</t>
  </si>
  <si>
    <t>B439</t>
  </si>
  <si>
    <t>B440</t>
  </si>
  <si>
    <t>T837</t>
  </si>
  <si>
    <t>B174</t>
  </si>
  <si>
    <t>B234</t>
  </si>
  <si>
    <t>B448</t>
  </si>
  <si>
    <t>B449</t>
  </si>
  <si>
    <t>B038</t>
  </si>
  <si>
    <t>B201</t>
  </si>
  <si>
    <t>B202</t>
  </si>
  <si>
    <t>B203</t>
  </si>
  <si>
    <t>T719</t>
  </si>
  <si>
    <t>T720</t>
  </si>
  <si>
    <t>T721</t>
  </si>
  <si>
    <t>B363</t>
  </si>
  <si>
    <t>T836</t>
  </si>
  <si>
    <t>B050</t>
  </si>
  <si>
    <t>B136</t>
  </si>
  <si>
    <t>B182</t>
  </si>
  <si>
    <t>B318</t>
  </si>
  <si>
    <t>B529</t>
  </si>
  <si>
    <t>B040</t>
  </si>
  <si>
    <t>B118</t>
  </si>
  <si>
    <t>B238</t>
  </si>
  <si>
    <t>B137</t>
  </si>
  <si>
    <t>B295</t>
  </si>
  <si>
    <t>B473</t>
  </si>
  <si>
    <t>B474</t>
  </si>
  <si>
    <t>B235</t>
  </si>
  <si>
    <t>B556</t>
  </si>
  <si>
    <t>B557</t>
  </si>
  <si>
    <t>B558</t>
  </si>
  <si>
    <t>B559</t>
  </si>
  <si>
    <t>B560</t>
  </si>
  <si>
    <t>B561</t>
  </si>
  <si>
    <t>B562</t>
  </si>
  <si>
    <t>T773</t>
  </si>
  <si>
    <t>B142</t>
  </si>
  <si>
    <t>B493</t>
  </si>
  <si>
    <t>B572</t>
  </si>
  <si>
    <t>B116</t>
  </si>
  <si>
    <t>T760</t>
  </si>
  <si>
    <t>B554</t>
  </si>
  <si>
    <t>B304</t>
  </si>
  <si>
    <t>B364</t>
  </si>
  <si>
    <t>B458</t>
  </si>
  <si>
    <t>B457</t>
  </si>
  <si>
    <t>B571</t>
  </si>
  <si>
    <t>B460</t>
  </si>
  <si>
    <t>B492</t>
  </si>
  <si>
    <t>B531</t>
  </si>
  <si>
    <t>B618</t>
  </si>
  <si>
    <t>B102</t>
  </si>
  <si>
    <t>B321</t>
  </si>
  <si>
    <t>B452</t>
  </si>
  <si>
    <t>B366</t>
  </si>
  <si>
    <t>B367</t>
  </si>
  <si>
    <t>B368</t>
  </si>
  <si>
    <t>B369</t>
  </si>
  <si>
    <t>B459</t>
  </si>
  <si>
    <t>B520</t>
  </si>
  <si>
    <t>B530</t>
  </si>
  <si>
    <t>B564</t>
  </si>
  <si>
    <t>B575</t>
  </si>
  <si>
    <t>B576</t>
  </si>
  <si>
    <t>B003</t>
  </si>
  <si>
    <t>B015</t>
  </si>
  <si>
    <t>B016</t>
  </si>
  <si>
    <t>B078</t>
  </si>
  <si>
    <t>B079</t>
  </si>
  <si>
    <t>B080</t>
  </si>
  <si>
    <t>B103</t>
  </si>
  <si>
    <t>B184</t>
  </si>
  <si>
    <t>B236</t>
  </si>
  <si>
    <t>B237</t>
  </si>
  <si>
    <t>B391</t>
  </si>
  <si>
    <t>B392</t>
  </si>
  <si>
    <t>B393</t>
  </si>
  <si>
    <t>B394</t>
  </si>
  <si>
    <t>B453</t>
  </si>
  <si>
    <t>B204</t>
  </si>
  <si>
    <t>B305</t>
  </si>
  <si>
    <t>B532</t>
  </si>
  <si>
    <t>B017</t>
  </si>
  <si>
    <t>T683</t>
  </si>
  <si>
    <t>T684</t>
  </si>
  <si>
    <t>B117</t>
  </si>
  <si>
    <t>T707</t>
  </si>
  <si>
    <t>B395</t>
  </si>
  <si>
    <t>B396</t>
  </si>
  <si>
    <t>B454</t>
  </si>
  <si>
    <t>T758</t>
  </si>
  <si>
    <t>T759</t>
  </si>
  <si>
    <t>B477</t>
  </si>
  <si>
    <t>B478</t>
  </si>
  <si>
    <t>B479</t>
  </si>
  <si>
    <t>B480</t>
  </si>
  <si>
    <t>B481</t>
  </si>
  <si>
    <t>B482</t>
  </si>
  <si>
    <t>T811</t>
  </si>
  <si>
    <t>B175</t>
  </si>
  <si>
    <t>B565</t>
  </si>
  <si>
    <t>B176</t>
  </si>
  <si>
    <t>B181</t>
  </si>
  <si>
    <t>B205</t>
  </si>
  <si>
    <t>B206</t>
  </si>
  <si>
    <t>B220</t>
  </si>
  <si>
    <t>B285</t>
  </si>
  <si>
    <t>B294</t>
  </si>
  <si>
    <t>B306</t>
  </si>
  <si>
    <t>B370</t>
  </si>
  <si>
    <t>B461</t>
  </si>
  <si>
    <t>B494</t>
  </si>
  <si>
    <t>B495</t>
  </si>
  <si>
    <t>B496</t>
  </si>
  <si>
    <t>B518</t>
  </si>
  <si>
    <t>B533</t>
  </si>
  <si>
    <t>B534</t>
  </si>
  <si>
    <t>B566</t>
  </si>
  <si>
    <t>B578</t>
  </si>
  <si>
    <t>B579</t>
  </si>
  <si>
    <t>B580</t>
  </si>
  <si>
    <t>B581</t>
  </si>
  <si>
    <t>B582</t>
  </si>
  <si>
    <t>B603</t>
  </si>
  <si>
    <t>B620</t>
  </si>
  <si>
    <t>T632</t>
  </si>
  <si>
    <t>B115</t>
  </si>
  <si>
    <t>B152</t>
  </si>
  <si>
    <t>B320</t>
  </si>
  <si>
    <t>B450</t>
  </si>
  <si>
    <t>B451</t>
  </si>
  <si>
    <t>T755</t>
  </si>
  <si>
    <t>T756</t>
  </si>
  <si>
    <t>T757</t>
  </si>
  <si>
    <t>B472</t>
  </si>
  <si>
    <t>T810</t>
  </si>
  <si>
    <t>B226</t>
  </si>
  <si>
    <t>B039</t>
  </si>
  <si>
    <t>B389</t>
  </si>
  <si>
    <t>B390</t>
  </si>
  <si>
    <t>B475</t>
  </si>
  <si>
    <t>B172</t>
  </si>
  <si>
    <t>B365</t>
  </si>
  <si>
    <t>B515</t>
  </si>
  <si>
    <t>B517</t>
  </si>
  <si>
    <t>B004</t>
  </si>
  <si>
    <t>B023</t>
  </si>
  <si>
    <t>B024</t>
  </si>
  <si>
    <t>B121</t>
  </si>
  <si>
    <t>B122</t>
  </si>
  <si>
    <t>T690</t>
  </si>
  <si>
    <t>B160</t>
  </si>
  <si>
    <t>B161</t>
  </si>
  <si>
    <t>B162</t>
  </si>
  <si>
    <t>B163</t>
  </si>
  <si>
    <t>B164</t>
  </si>
  <si>
    <t>B191</t>
  </si>
  <si>
    <t>B192</t>
  </si>
  <si>
    <t>B247</t>
  </si>
  <si>
    <t>B248</t>
  </si>
  <si>
    <t>B021</t>
  </si>
  <si>
    <t>B120</t>
  </si>
  <si>
    <t>B188</t>
  </si>
  <si>
    <t>B189</t>
  </si>
  <si>
    <t>B239</t>
  </si>
  <si>
    <t>B240</t>
  </si>
  <si>
    <t>B241</t>
  </si>
  <si>
    <t>B329</t>
  </si>
  <si>
    <t>B330</t>
  </si>
  <si>
    <t>B332</t>
  </si>
  <si>
    <t>B333</t>
  </si>
  <si>
    <t>B334</t>
  </si>
  <si>
    <t>B335</t>
  </si>
  <si>
    <t>B336</t>
  </si>
  <si>
    <t>B337</t>
  </si>
  <si>
    <t>B338</t>
  </si>
  <si>
    <t>B339</t>
  </si>
  <si>
    <t>B340</t>
  </si>
  <si>
    <t>B341</t>
  </si>
  <si>
    <t>B342</t>
  </si>
  <si>
    <t>B343</t>
  </si>
  <si>
    <t>B397</t>
  </si>
  <si>
    <t>B398</t>
  </si>
  <si>
    <t>B455</t>
  </si>
  <si>
    <t>B483</t>
  </si>
  <si>
    <t>B010</t>
  </si>
  <si>
    <t>B051</t>
  </si>
  <si>
    <t>B085</t>
  </si>
  <si>
    <t>B086</t>
  </si>
  <si>
    <t>B088</t>
  </si>
  <si>
    <t>B089</t>
  </si>
  <si>
    <t>B123</t>
  </si>
  <si>
    <t>B084</t>
  </si>
  <si>
    <t>B165</t>
  </si>
  <si>
    <t>B166</t>
  </si>
  <si>
    <t>T694</t>
  </si>
  <si>
    <t>B145</t>
  </si>
  <si>
    <t>B022</t>
  </si>
  <si>
    <t>B083</t>
  </si>
  <si>
    <t>B159</t>
  </si>
  <si>
    <t>B190</t>
  </si>
  <si>
    <t>B243</t>
  </si>
  <si>
    <t>B244</t>
  </si>
  <si>
    <t>B245</t>
  </si>
  <si>
    <t>B246</t>
  </si>
  <si>
    <t>B346</t>
  </si>
  <si>
    <t>B399</t>
  </si>
  <si>
    <t>B286</t>
  </si>
  <si>
    <t>B442</t>
  </si>
  <si>
    <t>B583</t>
  </si>
  <si>
    <t>B594</t>
  </si>
  <si>
    <t>B031</t>
  </si>
  <si>
    <t>T638</t>
  </si>
  <si>
    <t>B107</t>
  </si>
  <si>
    <t>B108</t>
  </si>
  <si>
    <t>B139</t>
  </si>
  <si>
    <t>B149</t>
  </si>
  <si>
    <t>B289</t>
  </si>
  <si>
    <t>B443</t>
  </si>
  <si>
    <t>B499</t>
  </si>
  <si>
    <t>B500</t>
  </si>
  <si>
    <t>B501</t>
  </si>
  <si>
    <t>B549</t>
  </si>
  <si>
    <t>B605</t>
  </si>
  <si>
    <t>T682</t>
  </si>
  <si>
    <t>B034</t>
  </si>
  <si>
    <t>B112</t>
  </si>
  <si>
    <t>B419</t>
  </si>
  <si>
    <t>B489</t>
  </si>
  <si>
    <t>B490</t>
  </si>
  <si>
    <t>B491</t>
  </si>
  <si>
    <t>T817</t>
  </si>
  <si>
    <t>T844</t>
  </si>
  <si>
    <t>T845</t>
  </si>
  <si>
    <t>T846</t>
  </si>
  <si>
    <t>B615</t>
  </si>
  <si>
    <t>B616</t>
  </si>
  <si>
    <t>B617</t>
  </si>
  <si>
    <t>B630</t>
  </si>
  <si>
    <t>B150</t>
  </si>
  <si>
    <t>B151</t>
  </si>
  <si>
    <t>B376</t>
  </si>
  <si>
    <t>B513</t>
  </si>
  <si>
    <t>B592</t>
  </si>
  <si>
    <t>B009</t>
  </si>
  <si>
    <t>B032</t>
  </si>
  <si>
    <t>B049</t>
  </si>
  <si>
    <t>B109</t>
  </si>
  <si>
    <t>B110</t>
  </si>
  <si>
    <t>T688</t>
  </si>
  <si>
    <t>T725</t>
  </si>
  <si>
    <t>B414</t>
  </si>
  <si>
    <t>B415</t>
  </si>
  <si>
    <t>B140</t>
  </si>
  <si>
    <t>B290</t>
  </si>
  <si>
    <t>B298</t>
  </si>
  <si>
    <t>B054</t>
  </si>
  <si>
    <t>B111</t>
  </si>
  <si>
    <t>B213</t>
  </si>
  <si>
    <t>B214</t>
  </si>
  <si>
    <t>B215</t>
  </si>
  <si>
    <t>B033</t>
  </si>
  <si>
    <t>B125</t>
  </si>
  <si>
    <t>B126</t>
  </si>
  <si>
    <t>B127</t>
  </si>
  <si>
    <t>B417</t>
  </si>
  <si>
    <t>B418</t>
  </si>
  <si>
    <t>T764</t>
  </si>
  <si>
    <t>T799</t>
  </si>
  <si>
    <t>B300</t>
  </si>
  <si>
    <t>B373</t>
  </si>
  <si>
    <t>B621</t>
  </si>
  <si>
    <t>B291</t>
  </si>
  <si>
    <t>B292</t>
  </si>
  <si>
    <t>B315</t>
  </si>
  <si>
    <t>B317</t>
  </si>
  <si>
    <t>B374</t>
  </si>
  <si>
    <t>B375</t>
  </si>
  <si>
    <t>B444</t>
  </si>
  <si>
    <t>B445</t>
  </si>
  <si>
    <t>B464</t>
  </si>
  <si>
    <t>B465</t>
  </si>
  <si>
    <t>B466</t>
  </si>
  <si>
    <t>B467</t>
  </si>
  <si>
    <t>B468</t>
  </si>
  <si>
    <t>B469</t>
  </si>
  <si>
    <t>B470</t>
  </si>
  <si>
    <t>B471</t>
  </si>
  <si>
    <t>B502</t>
  </si>
  <si>
    <t>B503</t>
  </si>
  <si>
    <t>B504</t>
  </si>
  <si>
    <t>B505</t>
  </si>
  <si>
    <t>B506</t>
  </si>
  <si>
    <t>B507</t>
  </si>
  <si>
    <t>B508</t>
  </si>
  <si>
    <t>B509</t>
  </si>
  <si>
    <t>B510</t>
  </si>
  <si>
    <t>B511</t>
  </si>
  <si>
    <t>B512</t>
  </si>
  <si>
    <t>B570</t>
  </si>
  <si>
    <t>B589</t>
  </si>
  <si>
    <t>B590</t>
  </si>
  <si>
    <t>B591</t>
  </si>
  <si>
    <t>B595</t>
  </si>
  <si>
    <t>B596</t>
  </si>
  <si>
    <t>B597</t>
  </si>
  <si>
    <t>B598</t>
  </si>
  <si>
    <t>B599</t>
  </si>
  <si>
    <t>B600</t>
  </si>
  <si>
    <t>B601</t>
  </si>
  <si>
    <t>B602</t>
  </si>
  <si>
    <t>B606</t>
  </si>
  <si>
    <t>B607</t>
  </si>
  <si>
    <t>B608</t>
  </si>
  <si>
    <t>B609</t>
  </si>
  <si>
    <t>B610</t>
  </si>
  <si>
    <t>B611</t>
  </si>
  <si>
    <t>B612</t>
  </si>
  <si>
    <t>B613</t>
  </si>
  <si>
    <t>B614</t>
  </si>
  <si>
    <t>B622</t>
  </si>
  <si>
    <t>B623</t>
  </si>
  <si>
    <t>B624</t>
  </si>
  <si>
    <t>B625</t>
  </si>
  <si>
    <t>B626</t>
  </si>
  <si>
    <t>B627</t>
  </si>
  <si>
    <t>B628</t>
  </si>
  <si>
    <t>B629</t>
  </si>
  <si>
    <t>B416</t>
  </si>
  <si>
    <t>B299</t>
  </si>
  <si>
    <t>B372</t>
  </si>
  <si>
    <t>B008</t>
  </si>
  <si>
    <t>B028</t>
  </si>
  <si>
    <t>T687</t>
  </si>
  <si>
    <t>B195</t>
  </si>
  <si>
    <t>B265</t>
  </si>
  <si>
    <t>T723</t>
  </si>
  <si>
    <t>B400</t>
  </si>
  <si>
    <t>B401</t>
  </si>
  <si>
    <t>B402</t>
  </si>
  <si>
    <t>T761</t>
  </si>
  <si>
    <t>B521</t>
  </si>
  <si>
    <t>B146</t>
  </si>
  <si>
    <t>B173</t>
  </si>
  <si>
    <t>B312</t>
  </si>
  <si>
    <t>B307</t>
  </si>
  <si>
    <t>B383</t>
  </si>
  <si>
    <t>B462</t>
  </si>
  <si>
    <t>B047</t>
  </si>
  <si>
    <t>B263</t>
  </si>
  <si>
    <t>T724</t>
  </si>
  <si>
    <t>B404</t>
  </si>
  <si>
    <t>B405</t>
  </si>
  <si>
    <t>B406</t>
  </si>
  <si>
    <t>B407</t>
  </si>
  <si>
    <t>T762</t>
  </si>
  <si>
    <t>T777</t>
  </si>
  <si>
    <t>B179</t>
  </si>
  <si>
    <t>B588</t>
  </si>
  <si>
    <t>B138</t>
  </si>
  <si>
    <t>B148</t>
  </si>
  <si>
    <t>B221</t>
  </si>
  <si>
    <t>B222</t>
  </si>
  <si>
    <t>B223</t>
  </si>
  <si>
    <t>B297</t>
  </si>
  <si>
    <t>B463</t>
  </si>
  <si>
    <t>B568</t>
  </si>
  <si>
    <t>B569</t>
  </si>
  <si>
    <t>T847</t>
  </si>
  <si>
    <t>B101</t>
  </si>
  <si>
    <t>B251</t>
  </si>
  <si>
    <t>B253</t>
  </si>
  <si>
    <t>B254</t>
  </si>
  <si>
    <t>B255</t>
  </si>
  <si>
    <t>B256</t>
  </si>
  <si>
    <t>B257</t>
  </si>
  <si>
    <t>B258</t>
  </si>
  <si>
    <t>B259</t>
  </si>
  <si>
    <t>B260</t>
  </si>
  <si>
    <t>B261</t>
  </si>
  <si>
    <t>B344</t>
  </si>
  <si>
    <t>T768</t>
  </si>
  <si>
    <t>T770</t>
  </si>
  <si>
    <t>T771</t>
  </si>
  <si>
    <t>T772</t>
  </si>
  <si>
    <t>T797</t>
  </si>
  <si>
    <t>T814</t>
  </si>
  <si>
    <t>T815</t>
  </si>
  <si>
    <t>B227</t>
  </si>
  <si>
    <t>B219</t>
  </si>
  <si>
    <t>B228</t>
  </si>
  <si>
    <t>B230</t>
  </si>
  <si>
    <t>B231</t>
  </si>
  <si>
    <t>B232</t>
  </si>
  <si>
    <t>B233</t>
  </si>
  <si>
    <t>B287</t>
  </si>
  <si>
    <t>B384</t>
  </si>
  <si>
    <t>B385</t>
  </si>
  <si>
    <t>B386</t>
  </si>
  <si>
    <t>B387</t>
  </si>
  <si>
    <t>B497</t>
  </si>
  <si>
    <t>B535</t>
  </si>
  <si>
    <t>B536</t>
  </si>
  <si>
    <t>B537</t>
  </si>
  <si>
    <t>B538</t>
  </si>
  <si>
    <t>B539</t>
  </si>
  <si>
    <t>B540</t>
  </si>
  <si>
    <t>B541</t>
  </si>
  <si>
    <t>B542</t>
  </si>
  <si>
    <t>B543</t>
  </si>
  <si>
    <t>B544</t>
  </si>
  <si>
    <t>B584</t>
  </si>
  <si>
    <t>B586</t>
  </si>
  <si>
    <t>B604</t>
  </si>
  <si>
    <t>T698</t>
  </si>
  <si>
    <t>B041</t>
  </si>
  <si>
    <t>B104</t>
  </si>
  <si>
    <t>B262</t>
  </si>
  <si>
    <t>B403</t>
  </si>
  <si>
    <t>B485</t>
  </si>
  <si>
    <t>B486</t>
  </si>
  <si>
    <t>B487</t>
  </si>
  <si>
    <t>B208</t>
  </si>
  <si>
    <t>B545</t>
  </si>
  <si>
    <t>B147</t>
  </si>
  <si>
    <t>B209</t>
  </si>
  <si>
    <t>B288</t>
  </si>
  <si>
    <t>B296</t>
  </si>
  <si>
    <t>B522</t>
  </si>
  <si>
    <t>B567</t>
  </si>
  <si>
    <t>B587</t>
  </si>
  <si>
    <t>B030</t>
  </si>
  <si>
    <t>T701</t>
  </si>
  <si>
    <t>B347</t>
  </si>
  <si>
    <t>B349</t>
  </si>
  <si>
    <t>B350</t>
  </si>
  <si>
    <t>B351</t>
  </si>
  <si>
    <t>B352</t>
  </si>
  <si>
    <t>B353</t>
  </si>
  <si>
    <t>B421</t>
  </si>
  <si>
    <t>B411</t>
  </si>
  <si>
    <t>B408</t>
  </si>
  <si>
    <t>B412</t>
  </si>
  <si>
    <t>B413</t>
  </si>
  <si>
    <t>B563</t>
  </si>
  <si>
    <t>T782</t>
  </si>
  <si>
    <t>T783</t>
  </si>
  <si>
    <t>T784</t>
  </si>
  <si>
    <t>T785</t>
  </si>
  <si>
    <t>T786</t>
  </si>
  <si>
    <t>T787</t>
  </si>
  <si>
    <t>T788</t>
  </si>
  <si>
    <t>T789</t>
  </si>
  <si>
    <t>T776</t>
  </si>
  <si>
    <t>T790</t>
  </si>
  <si>
    <t>T791</t>
  </si>
  <si>
    <t>T792</t>
  </si>
  <si>
    <t>T793</t>
  </si>
  <si>
    <t>T778</t>
  </si>
  <si>
    <t>T839</t>
  </si>
  <si>
    <t>T838</t>
  </si>
  <si>
    <t>T840</t>
  </si>
  <si>
    <t>B224</t>
  </si>
  <si>
    <t>B523</t>
  </si>
  <si>
    <t>B313</t>
  </si>
  <si>
    <t>B371</t>
  </si>
  <si>
    <t>B498</t>
  </si>
  <si>
    <t>B524</t>
  </si>
  <si>
    <t>B547</t>
  </si>
  <si>
    <t>B548</t>
  </si>
  <si>
    <t>T849</t>
  </si>
  <si>
    <t>T850</t>
  </si>
  <si>
    <t>T851</t>
  </si>
  <si>
    <t>T852</t>
  </si>
  <si>
    <t>T853</t>
  </si>
  <si>
    <t>B029</t>
  </si>
  <si>
    <t>B105</t>
  </si>
  <si>
    <t>B264</t>
  </si>
  <si>
    <t>B410</t>
  </si>
  <si>
    <t>T763</t>
  </si>
  <si>
    <t>B488</t>
  </si>
  <si>
    <t>T798</t>
  </si>
  <si>
    <t>B210</t>
  </si>
  <si>
    <t>B308</t>
  </si>
  <si>
    <t>B309</t>
  </si>
  <si>
    <t>B310</t>
  </si>
  <si>
    <t>B311</t>
  </si>
  <si>
    <t>B546</t>
  </si>
  <si>
    <t>B106</t>
  </si>
  <si>
    <t>B345</t>
  </si>
  <si>
    <t>T781</t>
  </si>
  <si>
    <t>T780</t>
  </si>
  <si>
    <t>B178</t>
  </si>
  <si>
    <t>T709</t>
  </si>
  <si>
    <t>B409</t>
  </si>
  <si>
    <t>T779</t>
  </si>
  <si>
    <t>B002</t>
  </si>
  <si>
    <t>B013</t>
  </si>
  <si>
    <t>T634</t>
  </si>
  <si>
    <t>B113</t>
  </si>
  <si>
    <t>B114</t>
  </si>
  <si>
    <t>T689</t>
  </si>
  <si>
    <t>B354</t>
  </si>
  <si>
    <t>T726</t>
  </si>
  <si>
    <t>B422</t>
  </si>
  <si>
    <t>B423</t>
  </si>
  <si>
    <t>B424</t>
  </si>
  <si>
    <t>B425</t>
  </si>
  <si>
    <t>B426</t>
  </si>
  <si>
    <t>T748</t>
  </si>
  <si>
    <t>T794</t>
  </si>
  <si>
    <t>T800</t>
  </si>
  <si>
    <t>T801</t>
  </si>
  <si>
    <t>T803</t>
  </si>
  <si>
    <t>T804</t>
  </si>
  <si>
    <t>T805</t>
  </si>
  <si>
    <t>T806</t>
  </si>
  <si>
    <t>T807</t>
  </si>
  <si>
    <t>T808</t>
  </si>
  <si>
    <t>T809</t>
  </si>
  <si>
    <t>T818</t>
  </si>
  <si>
    <t>T819</t>
  </si>
  <si>
    <t>T820</t>
  </si>
  <si>
    <t>B293</t>
  </si>
  <si>
    <t>B377</t>
  </si>
  <si>
    <t>B550</t>
  </si>
  <si>
    <t>B212</t>
  </si>
  <si>
    <t>B216</t>
  </si>
  <si>
    <t>B378</t>
  </si>
  <si>
    <t>B446</t>
  </si>
  <si>
    <t>B514</t>
  </si>
  <si>
    <t>B525</t>
  </si>
  <si>
    <t>B526</t>
  </si>
  <si>
    <t>B551</t>
  </si>
  <si>
    <t>B042</t>
  </si>
  <si>
    <t>B055</t>
  </si>
  <si>
    <t>B056</t>
  </si>
  <si>
    <t>B057</t>
  </si>
  <si>
    <t>B058</t>
  </si>
  <si>
    <t>B059</t>
  </si>
  <si>
    <t>B060</t>
  </si>
  <si>
    <t>B061</t>
  </si>
  <si>
    <t>B062</t>
  </si>
  <si>
    <t>B063</t>
  </si>
  <si>
    <t>B064</t>
  </si>
  <si>
    <t>T639</t>
  </si>
  <si>
    <t>T640</t>
  </si>
  <si>
    <t>T641</t>
  </si>
  <si>
    <t>T642</t>
  </si>
  <si>
    <t>T643</t>
  </si>
  <si>
    <t>B168</t>
  </si>
  <si>
    <t>B169</t>
  </si>
  <si>
    <t>T695</t>
  </si>
  <si>
    <t>T702</t>
  </si>
  <si>
    <t>B266</t>
  </si>
  <si>
    <t>B267</t>
  </si>
  <si>
    <t>B268</t>
  </si>
  <si>
    <t>B269</t>
  </si>
  <si>
    <t>B270</t>
  </si>
  <si>
    <t>B271</t>
  </si>
  <si>
    <t>B355</t>
  </si>
  <si>
    <t>B356</t>
  </si>
  <si>
    <t>B357</t>
  </si>
  <si>
    <t>B358</t>
  </si>
  <si>
    <t>B427</t>
  </si>
  <si>
    <t>B428</t>
  </si>
  <si>
    <t>B429</t>
  </si>
  <si>
    <t>T749</t>
  </si>
  <si>
    <t>T766</t>
  </si>
  <si>
    <t>T795</t>
  </si>
  <si>
    <t>T796</t>
  </si>
  <si>
    <t>T821</t>
  </si>
  <si>
    <t>T829</t>
  </si>
  <si>
    <t>T822</t>
  </si>
  <si>
    <t>T823</t>
  </si>
  <si>
    <t>B301</t>
  </si>
  <si>
    <t>B379</t>
  </si>
  <si>
    <t>B447</t>
  </si>
  <si>
    <t>B527</t>
  </si>
  <si>
    <t>B043</t>
  </si>
  <si>
    <t>B066</t>
  </si>
  <si>
    <t>B067</t>
  </si>
  <si>
    <t>B068</t>
  </si>
  <si>
    <t>B069</t>
  </si>
  <si>
    <t>B070</t>
  </si>
  <si>
    <t>B071</t>
  </si>
  <si>
    <t>B072</t>
  </si>
  <si>
    <t>T649</t>
  </si>
  <si>
    <t>T650</t>
  </si>
  <si>
    <t>T651</t>
  </si>
  <si>
    <t>T652</t>
  </si>
  <si>
    <t>T653</t>
  </si>
  <si>
    <t>B170</t>
  </si>
  <si>
    <t>B272</t>
  </si>
  <si>
    <t>B273</t>
  </si>
  <si>
    <t>B274</t>
  </si>
  <si>
    <t>B359</t>
  </si>
  <si>
    <t>T730</t>
  </si>
  <si>
    <t>T731</t>
  </si>
  <si>
    <t>T732</t>
  </si>
  <si>
    <t>T735</t>
  </si>
  <si>
    <t>B430</t>
  </si>
  <si>
    <t>B431</t>
  </si>
  <si>
    <t>B432</t>
  </si>
  <si>
    <t>B433</t>
  </si>
  <si>
    <t>T765</t>
  </si>
  <si>
    <t>T825</t>
  </si>
  <si>
    <t>T826</t>
  </si>
  <si>
    <t>T827</t>
  </si>
  <si>
    <t>B302</t>
  </si>
  <si>
    <t>B303</t>
  </si>
  <si>
    <t>B380</t>
  </si>
  <si>
    <t>B528</t>
  </si>
  <si>
    <t>B044</t>
  </si>
  <si>
    <t>B073</t>
  </si>
  <si>
    <t>B074</t>
  </si>
  <si>
    <t>B075</t>
  </si>
  <si>
    <t>B076</t>
  </si>
  <si>
    <t>B077</t>
  </si>
  <si>
    <t>T660</t>
  </si>
  <si>
    <t>T661</t>
  </si>
  <si>
    <t>T662</t>
  </si>
  <si>
    <t>T663</t>
  </si>
  <si>
    <t>T664</t>
  </si>
  <si>
    <t>T665</t>
  </si>
  <si>
    <t>T666</t>
  </si>
  <si>
    <t>T667</t>
  </si>
  <si>
    <t>T668</t>
  </si>
  <si>
    <t>T669</t>
  </si>
  <si>
    <t>T670</t>
  </si>
  <si>
    <t>T671</t>
  </si>
  <si>
    <t>T672</t>
  </si>
  <si>
    <t>T673</t>
  </si>
  <si>
    <t>T680</t>
  </si>
  <si>
    <t>T703</t>
  </si>
  <si>
    <t>B275</t>
  </si>
  <si>
    <t>B276</t>
  </si>
  <si>
    <t>B277</t>
  </si>
  <si>
    <t>B278</t>
  </si>
  <si>
    <t>B279</t>
  </si>
  <si>
    <t>B280</t>
  </si>
  <si>
    <t>T710</t>
  </si>
  <si>
    <t>B360</t>
  </si>
  <si>
    <t>B361</t>
  </si>
  <si>
    <t>B362</t>
  </si>
  <si>
    <t>T736</t>
  </si>
  <si>
    <t>T737</t>
  </si>
  <si>
    <t>T738</t>
  </si>
  <si>
    <t>T739</t>
  </si>
  <si>
    <t>T740</t>
  </si>
  <si>
    <t>T741</t>
  </si>
  <si>
    <t>T742</t>
  </si>
  <si>
    <t>T743</t>
  </si>
  <si>
    <t>T744</t>
  </si>
  <si>
    <t>T745</t>
  </si>
  <si>
    <t>B434</t>
  </si>
  <si>
    <t>B435</t>
  </si>
  <si>
    <t>B436</t>
  </si>
  <si>
    <t>B437</t>
  </si>
  <si>
    <t>B438</t>
  </si>
  <si>
    <t>T751</t>
  </si>
  <si>
    <t>T830</t>
  </si>
  <si>
    <t>T831</t>
  </si>
  <si>
    <t>T832</t>
  </si>
  <si>
    <t>T833</t>
  </si>
  <si>
    <t>T824</t>
  </si>
  <si>
    <t>T834</t>
  </si>
  <si>
    <t>B381</t>
  </si>
  <si>
    <t>B553</t>
  </si>
  <si>
    <t>T696</t>
  </si>
  <si>
    <t>T733</t>
  </si>
  <si>
    <t>T734</t>
  </si>
  <si>
    <t>T681</t>
  </si>
  <si>
    <t>T752</t>
  </si>
  <si>
    <t>T747</t>
  </si>
  <si>
    <t>B135</t>
  </si>
  <si>
    <t>B552</t>
  </si>
  <si>
    <t>B143</t>
  </si>
  <si>
    <t>SANDOVAL RIOS PABLO</t>
  </si>
  <si>
    <t>BASE GRAVABLE 1</t>
  </si>
  <si>
    <t>ISR1</t>
  </si>
  <si>
    <t>QUINQUENO</t>
  </si>
  <si>
    <t>Lim. Inferior</t>
  </si>
  <si>
    <t>Lim. Superior</t>
  </si>
  <si>
    <t>Cuota Fija</t>
  </si>
  <si>
    <t>% S/Exc.Lim.Inf.</t>
  </si>
  <si>
    <t>Base grabable</t>
  </si>
  <si>
    <t>Límite Inferior</t>
  </si>
  <si>
    <t>Ex límite Inf</t>
  </si>
  <si>
    <t>% s/ ex lim inf</t>
  </si>
  <si>
    <t>ISR s/ ex</t>
  </si>
  <si>
    <t>ISR Total</t>
  </si>
  <si>
    <t>DE LIRA GARCIA DANIEL</t>
  </si>
  <si>
    <t>MENDOZA PERDOMO MARDIA PAOLA</t>
  </si>
  <si>
    <t>VAZQUEZ ESCARZAGA HECTOR MANUEL</t>
  </si>
  <si>
    <t>CRUZ SANCHEZ LUIS RICARDO</t>
  </si>
  <si>
    <t>CRUZ CONTRERAS DANIEL</t>
  </si>
  <si>
    <t>PIZANO RAMOS HECTOR</t>
  </si>
  <si>
    <t>GAYTAN CRUZ AHTZIRI GUADALUPE</t>
  </si>
  <si>
    <t>MARIO MANUEL</t>
  </si>
  <si>
    <t>ORTEGA VALDES GILBERTO</t>
  </si>
  <si>
    <t>CASTRO PEÑA OSCAR ALEJANDRO</t>
  </si>
  <si>
    <t>APORTACIONES IPEJAL</t>
  </si>
  <si>
    <t>NETO</t>
  </si>
  <si>
    <t>GUTIERREZ ZARAGOZA JUAN RAUL</t>
  </si>
  <si>
    <t>SANTANA BECERRA DANIELA JUNNUEL</t>
  </si>
  <si>
    <t>MORENO TRUJILLO RODRIGO</t>
  </si>
  <si>
    <t>AGUIRRE VILLALOBOS CAROLINA</t>
  </si>
  <si>
    <t>PARTIDA DELGADO LUISA FERNANDA</t>
  </si>
  <si>
    <t>WONG AVILES DAVID ANTONIO</t>
  </si>
  <si>
    <t>GARCIA MENDOZA MARIA LILIANA</t>
  </si>
  <si>
    <t>CORONA SOSA JORGE</t>
  </si>
  <si>
    <t>LEYVA CORDOVA RUBEN ALEJANDRO</t>
  </si>
  <si>
    <t>CASTELLANOS GONZALEZ FERNANDO ANTONIO</t>
  </si>
  <si>
    <t>ACTUALIZADA 2021</t>
  </si>
  <si>
    <t>ARAMBULA GARCIA SABINA</t>
  </si>
  <si>
    <t>RODRIGUEZ VARGAS SOFIA</t>
  </si>
  <si>
    <t>RAZO VAZQUEZ GUILLERMO CRESCENCIANO</t>
  </si>
  <si>
    <t>MORALES GONZALEZ FERMIN</t>
  </si>
  <si>
    <t>ALONSO JIMENEZ GABRIELA ELIZABETH</t>
  </si>
  <si>
    <t>VAZQUEZ ROMERO FELIPE DE JESUS</t>
  </si>
  <si>
    <t>JEFE DE DEPARTAMENTO DE INNOVACION TECNOLOGICA</t>
  </si>
  <si>
    <t>VILLA REYES ELBA ILENANA</t>
  </si>
  <si>
    <t>CRUZ MEDINA GABRIELA MERCEDES</t>
  </si>
  <si>
    <t>VAZQUEZ CORTES IVAN VLADIMIR</t>
  </si>
  <si>
    <t>HUESO QUIÑONEZ OLIVER</t>
  </si>
  <si>
    <t>GOMEZ GUZMAN ALDO EFRAIN</t>
  </si>
  <si>
    <t>RIVERA RAMIREZ DARIO</t>
  </si>
  <si>
    <t>VIZCARRA VELAZQUEZ JULIA MONICA/LICENCIA</t>
  </si>
  <si>
    <t>AMEZCUA HERNANDEZ JOSE FRANCISCO</t>
  </si>
  <si>
    <t>ABAROA PADILLA SOFIA</t>
  </si>
  <si>
    <t>DIAZ RIVERA ALIDA</t>
  </si>
  <si>
    <t>ZAMBRANO ZEPEDA JOSE ARTURO</t>
  </si>
  <si>
    <t>GONZALEZ LOPEZ EDNA JANELLI</t>
  </si>
  <si>
    <t>DIAZ REYES SILVIANO</t>
  </si>
  <si>
    <t>HUERTA DE LUNA DIEGO GUSTAVO</t>
  </si>
  <si>
    <t>TADEO</t>
  </si>
  <si>
    <t>CHRISTIAN ALEJANDRO</t>
  </si>
  <si>
    <t>NUEVO SUELDO BASE  CON  AUMENTO2021</t>
  </si>
  <si>
    <t>NUEVO SUELDO INTEGRADO CON AUMENTO2021</t>
  </si>
  <si>
    <t>DIFERENCIA SUELDO BASE</t>
  </si>
  <si>
    <t>Promedio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</si>
</sst>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00_-;\-* #,##0.00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</font>
    <font>
      <sz val="11"/>
      <name val="Calibri"/>
      <family val="2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  <font>
      <b/>
      <sz val="10"/>
      <color theme="0"/>
      <name val="Calibri Light"/>
      <family val="2"/>
      <scheme val="major"/>
    </font>
    <font>
      <sz val="10"/>
      <color indexed="8"/>
      <name val="Calibri Light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theme="1"/>
        <bgColor rgb="FFC0C0C0"/>
      </patternFill>
    </fill>
    <fill>
      <patternFill patternType="solid">
        <fgColor rgb="FFFF0000"/>
        <bgColor rgb="FFC0C0C0"/>
      </patternFill>
    </fill>
    <fill>
      <patternFill patternType="solid">
        <fgColor rgb="FF6E56A0"/>
        <bgColor indexed="0"/>
      </patternFill>
    </fill>
    <fill>
      <patternFill patternType="solid">
        <fgColor theme="5"/>
        <b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66FF"/>
        <bgColor rgb="FFC0C0C0"/>
      </patternFill>
    </fill>
    <fill>
      <patternFill patternType="solid">
        <fgColor theme="9" tint="-0.249977111117893"/>
        <bgColor rgb="FFC0C0C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auto="1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5" fillId="0" borderId="1" xfId="2" applyNumberFormat="1" applyFont="1" applyFill="1" applyBorder="1" applyAlignment="1">
      <alignment horizontal="center"/>
    </xf>
    <xf numFmtId="0" fontId="5" fillId="0" borderId="1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left"/>
    </xf>
    <xf numFmtId="15" fontId="5" fillId="0" borderId="1" xfId="2" applyNumberFormat="1" applyFont="1" applyFill="1" applyBorder="1" applyAlignment="1">
      <alignment horizontal="center"/>
    </xf>
    <xf numFmtId="0" fontId="5" fillId="0" borderId="1" xfId="2" applyFont="1" applyFill="1" applyBorder="1" applyAlignment="1"/>
    <xf numFmtId="0" fontId="6" fillId="0" borderId="1" xfId="0" applyFont="1" applyFill="1" applyBorder="1" applyAlignment="1"/>
    <xf numFmtId="0" fontId="8" fillId="4" borderId="2" xfId="3" applyFont="1" applyFill="1" applyBorder="1" applyAlignment="1">
      <alignment horizontal="center" vertical="center"/>
    </xf>
    <xf numFmtId="0" fontId="0" fillId="0" borderId="0" xfId="0" applyFont="1"/>
    <xf numFmtId="0" fontId="9" fillId="0" borderId="3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left" vertical="center"/>
    </xf>
    <xf numFmtId="0" fontId="9" fillId="0" borderId="3" xfId="3" applyFont="1" applyFill="1" applyBorder="1" applyAlignment="1">
      <alignment vertical="center" wrapText="1"/>
    </xf>
    <xf numFmtId="0" fontId="9" fillId="0" borderId="3" xfId="3" applyFont="1" applyFill="1" applyBorder="1" applyAlignment="1">
      <alignment horizontal="left" vertical="center" wrapText="1"/>
    </xf>
    <xf numFmtId="0" fontId="9" fillId="0" borderId="3" xfId="3" quotePrefix="1" applyFont="1" applyFill="1" applyBorder="1" applyAlignment="1">
      <alignment horizontal="center" vertical="center" wrapText="1"/>
    </xf>
    <xf numFmtId="0" fontId="10" fillId="0" borderId="0" xfId="0" applyFont="1"/>
    <xf numFmtId="0" fontId="7" fillId="0" borderId="0" xfId="0" applyFont="1"/>
    <xf numFmtId="0" fontId="3" fillId="5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49" fontId="7" fillId="0" borderId="1" xfId="1" applyNumberFormat="1" applyFont="1" applyFill="1" applyBorder="1" applyAlignment="1">
      <alignment horizontal="center"/>
    </xf>
    <xf numFmtId="43" fontId="7" fillId="0" borderId="1" xfId="1" applyFont="1" applyFill="1" applyBorder="1"/>
    <xf numFmtId="0" fontId="12" fillId="0" borderId="0" xfId="4" applyFont="1" applyAlignment="1"/>
    <xf numFmtId="0" fontId="13" fillId="0" borderId="0" xfId="4" applyFont="1"/>
    <xf numFmtId="0" fontId="12" fillId="0" borderId="0" xfId="4" applyFont="1" applyFill="1" applyBorder="1" applyAlignment="1">
      <alignment vertical="center" wrapText="1"/>
    </xf>
    <xf numFmtId="0" fontId="14" fillId="7" borderId="8" xfId="4" applyFont="1" applyFill="1" applyBorder="1" applyAlignment="1">
      <alignment horizontal="center" vertical="center" wrapText="1"/>
    </xf>
    <xf numFmtId="0" fontId="14" fillId="7" borderId="9" xfId="4" applyFont="1" applyFill="1" applyBorder="1" applyAlignment="1">
      <alignment horizontal="center" vertical="center" wrapText="1"/>
    </xf>
    <xf numFmtId="0" fontId="14" fillId="7" borderId="10" xfId="4" applyFont="1" applyFill="1" applyBorder="1" applyAlignment="1">
      <alignment horizontal="center" vertical="center" wrapText="1"/>
    </xf>
    <xf numFmtId="0" fontId="14" fillId="7" borderId="11" xfId="4" applyFont="1" applyFill="1" applyBorder="1" applyAlignment="1">
      <alignment horizontal="center" vertical="center" wrapText="1"/>
    </xf>
    <xf numFmtId="49" fontId="15" fillId="0" borderId="12" xfId="5" applyNumberFormat="1" applyFont="1" applyFill="1" applyBorder="1" applyAlignment="1">
      <alignment horizontal="center" vertical="center" wrapText="1"/>
    </xf>
    <xf numFmtId="0" fontId="15" fillId="0" borderId="12" xfId="5" applyFont="1" applyFill="1" applyBorder="1" applyAlignment="1">
      <alignment horizontal="left" vertical="center" wrapText="1"/>
    </xf>
    <xf numFmtId="41" fontId="13" fillId="0" borderId="12" xfId="4" applyNumberFormat="1" applyFont="1" applyFill="1" applyBorder="1" applyAlignment="1">
      <alignment horizontal="right" vertical="center"/>
    </xf>
    <xf numFmtId="41" fontId="13" fillId="0" borderId="0" xfId="4" applyNumberFormat="1" applyFont="1" applyFill="1" applyBorder="1" applyAlignment="1">
      <alignment vertical="center"/>
    </xf>
    <xf numFmtId="41" fontId="13" fillId="0" borderId="13" xfId="4" applyNumberFormat="1" applyFont="1" applyFill="1" applyBorder="1" applyAlignment="1">
      <alignment vertical="center"/>
    </xf>
    <xf numFmtId="164" fontId="0" fillId="0" borderId="0" xfId="0" applyNumberFormat="1"/>
    <xf numFmtId="43" fontId="0" fillId="0" borderId="0" xfId="1" applyFont="1"/>
    <xf numFmtId="49" fontId="15" fillId="0" borderId="14" xfId="5" applyNumberFormat="1" applyFont="1" applyFill="1" applyBorder="1" applyAlignment="1">
      <alignment horizontal="center" vertical="center" wrapText="1"/>
    </xf>
    <xf numFmtId="0" fontId="15" fillId="0" borderId="14" xfId="5" applyFont="1" applyFill="1" applyBorder="1" applyAlignment="1">
      <alignment horizontal="left" vertical="center" wrapText="1"/>
    </xf>
    <xf numFmtId="41" fontId="13" fillId="0" borderId="14" xfId="4" applyNumberFormat="1" applyFont="1" applyFill="1" applyBorder="1" applyAlignment="1">
      <alignment horizontal="right" vertical="center"/>
    </xf>
    <xf numFmtId="41" fontId="13" fillId="0" borderId="4" xfId="4" applyNumberFormat="1" applyFont="1" applyFill="1" applyBorder="1" applyAlignment="1">
      <alignment vertical="center"/>
    </xf>
    <xf numFmtId="41" fontId="13" fillId="0" borderId="15" xfId="4" applyNumberFormat="1" applyFont="1" applyFill="1" applyBorder="1" applyAlignment="1">
      <alignment vertical="center"/>
    </xf>
    <xf numFmtId="49" fontId="15" fillId="8" borderId="12" xfId="5" applyNumberFormat="1" applyFont="1" applyFill="1" applyBorder="1" applyAlignment="1">
      <alignment horizontal="center" vertical="center" wrapText="1"/>
    </xf>
    <xf numFmtId="0" fontId="15" fillId="8" borderId="12" xfId="5" applyFont="1" applyFill="1" applyBorder="1" applyAlignment="1">
      <alignment horizontal="left" vertical="center" wrapText="1"/>
    </xf>
    <xf numFmtId="41" fontId="13" fillId="8" borderId="12" xfId="4" applyNumberFormat="1" applyFont="1" applyFill="1" applyBorder="1" applyAlignment="1">
      <alignment horizontal="right" vertical="center"/>
    </xf>
    <xf numFmtId="41" fontId="13" fillId="8" borderId="0" xfId="4" applyNumberFormat="1" applyFont="1" applyFill="1" applyBorder="1" applyAlignment="1">
      <alignment vertical="center"/>
    </xf>
    <xf numFmtId="41" fontId="13" fillId="8" borderId="13" xfId="4" applyNumberFormat="1" applyFont="1" applyFill="1" applyBorder="1" applyAlignment="1">
      <alignment vertical="center"/>
    </xf>
    <xf numFmtId="49" fontId="15" fillId="8" borderId="14" xfId="5" applyNumberFormat="1" applyFont="1" applyFill="1" applyBorder="1" applyAlignment="1">
      <alignment horizontal="center" vertical="center" wrapText="1"/>
    </xf>
    <xf numFmtId="0" fontId="15" fillId="8" borderId="14" xfId="5" applyFont="1" applyFill="1" applyBorder="1" applyAlignment="1">
      <alignment horizontal="left" vertical="center" wrapText="1"/>
    </xf>
    <xf numFmtId="41" fontId="13" fillId="8" borderId="14" xfId="4" applyNumberFormat="1" applyFont="1" applyFill="1" applyBorder="1" applyAlignment="1">
      <alignment horizontal="right" vertical="center"/>
    </xf>
    <xf numFmtId="41" fontId="13" fillId="8" borderId="4" xfId="4" applyNumberFormat="1" applyFont="1" applyFill="1" applyBorder="1" applyAlignment="1">
      <alignment vertical="center"/>
    </xf>
    <xf numFmtId="41" fontId="13" fillId="8" borderId="15" xfId="4" applyNumberFormat="1" applyFont="1" applyFill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5" fillId="0" borderId="16" xfId="2" applyFont="1" applyFill="1" applyBorder="1" applyAlignment="1">
      <alignment horizontal="center"/>
    </xf>
    <xf numFmtId="0" fontId="5" fillId="0" borderId="16" xfId="2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/>
    <xf numFmtId="0" fontId="5" fillId="0" borderId="17" xfId="2" applyFont="1" applyFill="1" applyBorder="1" applyAlignment="1">
      <alignment horizontal="left"/>
    </xf>
    <xf numFmtId="0" fontId="6" fillId="0" borderId="17" xfId="0" applyFont="1" applyFill="1" applyBorder="1" applyAlignment="1">
      <alignment horizontal="left"/>
    </xf>
    <xf numFmtId="0" fontId="6" fillId="0" borderId="17" xfId="0" applyFont="1" applyFill="1" applyBorder="1" applyAlignment="1"/>
    <xf numFmtId="0" fontId="5" fillId="0" borderId="17" xfId="2" applyFont="1" applyFill="1" applyBorder="1" applyAlignment="1"/>
    <xf numFmtId="0" fontId="7" fillId="0" borderId="17" xfId="0" applyFont="1" applyFill="1" applyBorder="1"/>
    <xf numFmtId="0" fontId="7" fillId="0" borderId="17" xfId="0" applyFont="1" applyFill="1" applyBorder="1" applyAlignment="1">
      <alignment horizontal="left"/>
    </xf>
    <xf numFmtId="0" fontId="7" fillId="0" borderId="1" xfId="0" applyFont="1" applyBorder="1"/>
    <xf numFmtId="4" fontId="7" fillId="0" borderId="0" xfId="0" applyNumberFormat="1" applyFont="1"/>
    <xf numFmtId="10" fontId="7" fillId="0" borderId="0" xfId="0" applyNumberFormat="1" applyFont="1"/>
    <xf numFmtId="2" fontId="7" fillId="0" borderId="0" xfId="0" applyNumberFormat="1" applyFont="1"/>
    <xf numFmtId="0" fontId="2" fillId="9" borderId="18" xfId="0" applyFont="1" applyFill="1" applyBorder="1" applyAlignment="1" applyProtection="1">
      <alignment horizontal="center" vertical="center" wrapText="1"/>
    </xf>
    <xf numFmtId="0" fontId="2" fillId="9" borderId="19" xfId="6" applyNumberFormat="1" applyFont="1" applyFill="1" applyBorder="1" applyAlignment="1" applyProtection="1">
      <alignment horizontal="center" vertical="center" wrapText="1"/>
    </xf>
    <xf numFmtId="43" fontId="7" fillId="0" borderId="1" xfId="0" applyNumberFormat="1" applyFont="1" applyBorder="1"/>
    <xf numFmtId="0" fontId="7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43" fontId="7" fillId="0" borderId="1" xfId="0" applyNumberFormat="1" applyFont="1" applyFill="1" applyBorder="1"/>
    <xf numFmtId="43" fontId="2" fillId="10" borderId="1" xfId="1" applyFont="1" applyFill="1" applyBorder="1" applyAlignment="1" applyProtection="1">
      <alignment horizontal="center" vertical="center" wrapText="1"/>
    </xf>
    <xf numFmtId="10" fontId="7" fillId="0" borderId="1" xfId="7" applyNumberFormat="1" applyFont="1" applyFill="1" applyBorder="1"/>
    <xf numFmtId="0" fontId="5" fillId="0" borderId="0" xfId="2" applyFont="1" applyFill="1" applyBorder="1" applyAlignment="1">
      <alignment horizontal="left"/>
    </xf>
    <xf numFmtId="0" fontId="12" fillId="0" borderId="4" xfId="4" applyFont="1" applyBorder="1" applyAlignment="1">
      <alignment horizontal="center"/>
    </xf>
    <xf numFmtId="0" fontId="12" fillId="6" borderId="5" xfId="4" applyFont="1" applyFill="1" applyBorder="1" applyAlignment="1">
      <alignment horizontal="center" vertical="center" wrapText="1"/>
    </xf>
    <xf numFmtId="0" fontId="12" fillId="6" borderId="6" xfId="4" applyFont="1" applyFill="1" applyBorder="1" applyAlignment="1">
      <alignment horizontal="center" vertical="center" wrapText="1"/>
    </xf>
    <xf numFmtId="0" fontId="12" fillId="6" borderId="7" xfId="4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8">
    <cellStyle name="Millares" xfId="1" builtinId="3"/>
    <cellStyle name="Normal" xfId="0" builtinId="0"/>
    <cellStyle name="Normal 2" xfId="6" xr:uid="{00000000-0005-0000-0000-000002000000}"/>
    <cellStyle name="Normal 2 5" xfId="4" xr:uid="{00000000-0005-0000-0000-000003000000}"/>
    <cellStyle name="Normal_ConcentradoPercyDedPorEmpleado" xfId="2" xr:uid="{00000000-0005-0000-0000-000004000000}"/>
    <cellStyle name="Normal_Hoja1" xfId="5" xr:uid="{00000000-0005-0000-0000-000005000000}"/>
    <cellStyle name="Normal_Hoja2" xfId="3" xr:uid="{00000000-0005-0000-0000-000006000000}"/>
    <cellStyle name="Porcentaje" xfId="7" builtinId="5"/>
  </cellStyles>
  <dxfs count="10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99FF"/>
      <color rgb="FFFF66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nas2\Recursos%20Humanos\Users\lcarrillo\Documents\Ppto%202020\Presupuesto%20Cap%201000%202020\Finales\020220%20WSP%20Base%20Cap%201000%20Global%20-%20020220%20-%202.4%25%20-%20V1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uctura"/>
      <sheetName val="Variables"/>
      <sheetName val="Tabulador"/>
      <sheetName val="Plantilla"/>
      <sheetName val="Sindicatos 050320"/>
      <sheetName val="Base"/>
      <sheetName val="Transitorio"/>
      <sheetName val="Especiales"/>
      <sheetName val="TD"/>
      <sheetName val="Resumen"/>
      <sheetName val="Calculadora Puestos"/>
      <sheetName val="Movimientos"/>
      <sheetName val="Hoja1"/>
    </sheetNames>
    <sheetDataSet>
      <sheetData sheetId="0">
        <row r="2">
          <cell r="J2" t="str">
            <v>Unidad Ejecutora</v>
          </cell>
          <cell r="K2" t="str">
            <v>Unidad Ejecutora</v>
          </cell>
        </row>
        <row r="3">
          <cell r="J3" t="str">
            <v>Direccion General</v>
          </cell>
          <cell r="K3" t="str">
            <v>1 1 01 1 PR01 01</v>
          </cell>
        </row>
        <row r="4">
          <cell r="J4" t="str">
            <v>Comunicacion Social</v>
          </cell>
          <cell r="K4" t="str">
            <v>1 1 01 1 PR01 54</v>
          </cell>
        </row>
        <row r="5">
          <cell r="J5" t="str">
            <v>Transparencia e Informacion Publica</v>
          </cell>
          <cell r="K5" t="str">
            <v>1 1 01 1 PR01 77</v>
          </cell>
        </row>
        <row r="6">
          <cell r="J6" t="str">
            <v>Unidades de Negocio</v>
          </cell>
          <cell r="K6" t="str">
            <v>1 1 05 1 PR02 13</v>
          </cell>
        </row>
        <row r="7">
          <cell r="J7" t="str">
            <v>Agencia De Viajes</v>
          </cell>
          <cell r="K7" t="str">
            <v>1 1 05 1 PR02 14</v>
          </cell>
        </row>
        <row r="8">
          <cell r="J8" t="str">
            <v>Capillas De Velacion San Lazaro</v>
          </cell>
          <cell r="K8" t="str">
            <v>1 1 05 1 PR02 15</v>
          </cell>
        </row>
        <row r="9">
          <cell r="J9" t="str">
            <v>Antigua Hacienda La Mora</v>
          </cell>
          <cell r="K9" t="str">
            <v>1 1 05 1 PR02 16</v>
          </cell>
        </row>
        <row r="10">
          <cell r="J10" t="str">
            <v>Hermano Sol Hermana Agua</v>
          </cell>
          <cell r="K10" t="str">
            <v>1 1 05 1 PR02 17</v>
          </cell>
        </row>
        <row r="11">
          <cell r="J11" t="str">
            <v>Club Deportivo Hacienda Real</v>
          </cell>
          <cell r="K11" t="str">
            <v>1 1 05 1 PR02 18</v>
          </cell>
        </row>
        <row r="12">
          <cell r="J12" t="str">
            <v>Estacionamiento Zapopan</v>
          </cell>
          <cell r="K12" t="str">
            <v>1 1 05 1 PR02 37</v>
          </cell>
        </row>
        <row r="13">
          <cell r="J13" t="str">
            <v>El Refugio Usos Multiples</v>
          </cell>
          <cell r="K13" t="str">
            <v>1 1 05 1 PR02 94</v>
          </cell>
        </row>
        <row r="14">
          <cell r="J14" t="str">
            <v>Recursos Financieros</v>
          </cell>
          <cell r="K14" t="str">
            <v>1 1 06 1 PR03 56</v>
          </cell>
        </row>
        <row r="15">
          <cell r="J15" t="str">
            <v>Revision del Gasto</v>
          </cell>
          <cell r="K15" t="str">
            <v>1 1 06 2 PR03 91</v>
          </cell>
        </row>
        <row r="16">
          <cell r="J16" t="str">
            <v>Administracion De Obra</v>
          </cell>
          <cell r="K16" t="str">
            <v>1 1 07 1 PR04 58</v>
          </cell>
        </row>
        <row r="17">
          <cell r="J17" t="str">
            <v>Cobranza Juridica</v>
          </cell>
          <cell r="K17" t="str">
            <v>1 1 04 1 PR05 61</v>
          </cell>
        </row>
        <row r="18">
          <cell r="J18" t="str">
            <v>Cobranza Administrativa</v>
          </cell>
          <cell r="K18" t="str">
            <v>1 1 06 1 PR05 60</v>
          </cell>
        </row>
        <row r="19">
          <cell r="J19" t="str">
            <v>Unidad de Estudios Economicos, Actuariales y de Presupuesto</v>
          </cell>
          <cell r="K19" t="str">
            <v>1 1 06 1 PR29 53</v>
          </cell>
        </row>
        <row r="20">
          <cell r="J20" t="str">
            <v>Contabilidad</v>
          </cell>
          <cell r="K20" t="str">
            <v>1 1 06 2 PR06 62</v>
          </cell>
        </row>
        <row r="21">
          <cell r="J21" t="str">
            <v>Patrimonio Inmobiliario</v>
          </cell>
          <cell r="K21" t="str">
            <v>1 1 07 2 PR07 65</v>
          </cell>
        </row>
        <row r="22">
          <cell r="J22" t="str">
            <v>Administracion de Promocion y Vivienda y Avaluos</v>
          </cell>
          <cell r="K22" t="str">
            <v>1 1 07 2 PR07 92</v>
          </cell>
        </row>
        <row r="23">
          <cell r="J23" t="str">
            <v>Diseño de Proyectos e Ingenieria</v>
          </cell>
          <cell r="K23" t="str">
            <v>1 1 07 2 PR07 95</v>
          </cell>
        </row>
        <row r="24">
          <cell r="J24" t="str">
            <v>Mantenimiento de Inmuebles</v>
          </cell>
          <cell r="K24" t="str">
            <v>1 1 07 2 PR08 86</v>
          </cell>
        </row>
        <row r="25">
          <cell r="J25" t="str">
            <v>Arrendamiento de Inmuebles</v>
          </cell>
          <cell r="K25" t="str">
            <v>1 1 07 2 PR08 96</v>
          </cell>
        </row>
        <row r="26">
          <cell r="J26" t="str">
            <v>Recursos Humanos</v>
          </cell>
          <cell r="K26" t="str">
            <v>1 1 05 2 PR09 68</v>
          </cell>
        </row>
        <row r="27">
          <cell r="J27" t="str">
            <v>Tecnologias De Informacion</v>
          </cell>
          <cell r="K27" t="str">
            <v>1 1 02 2 PR10 69</v>
          </cell>
        </row>
        <row r="28">
          <cell r="J28" t="str">
            <v>Control Interno</v>
          </cell>
          <cell r="K28" t="str">
            <v>1 1 03 2 PR11 72</v>
          </cell>
        </row>
        <row r="29">
          <cell r="J29" t="str">
            <v>Juridico</v>
          </cell>
          <cell r="K29" t="str">
            <v>1 1 04 2 PR12 75</v>
          </cell>
        </row>
        <row r="30">
          <cell r="J30" t="str">
            <v>Servicios Generales</v>
          </cell>
          <cell r="K30" t="str">
            <v>1 1 05 2 PR15 80</v>
          </cell>
        </row>
        <row r="31">
          <cell r="J31" t="str">
            <v>Adquisiciones</v>
          </cell>
          <cell r="K31" t="str">
            <v>1 1 05 2 PR28 81</v>
          </cell>
        </row>
        <row r="32">
          <cell r="J32" t="str">
            <v>Archivo</v>
          </cell>
          <cell r="K32" t="str">
            <v>1 1 05 2 PR31 79</v>
          </cell>
        </row>
        <row r="33">
          <cell r="J33" t="str">
            <v>Afiliacion Y Vigencia</v>
          </cell>
          <cell r="K33" t="str">
            <v>1 2 08 3 PR16 82</v>
          </cell>
        </row>
        <row r="34">
          <cell r="J34" t="str">
            <v>Control De Pensionados</v>
          </cell>
          <cell r="K34" t="str">
            <v>1 2 08 3 PR17 83</v>
          </cell>
        </row>
        <row r="35">
          <cell r="J35" t="str">
            <v>Casa Hogar</v>
          </cell>
          <cell r="K35" t="str">
            <v>1 2 08 3 PR18 26</v>
          </cell>
        </row>
        <row r="36">
          <cell r="J36" t="str">
            <v>Centro De Desarrollo Integral</v>
          </cell>
          <cell r="K36" t="str">
            <v>1 2 08 3 PR18 27</v>
          </cell>
        </row>
        <row r="37">
          <cell r="J37" t="str">
            <v>Prestaciones Economicas</v>
          </cell>
          <cell r="K37" t="str">
            <v>1 2 08 3 PR19 84</v>
          </cell>
        </row>
        <row r="38">
          <cell r="J38" t="str">
            <v>Prestaciones De Vivienda</v>
          </cell>
          <cell r="K38" t="str">
            <v>1 2 08 3 PR20 85</v>
          </cell>
        </row>
        <row r="39">
          <cell r="J39" t="str">
            <v>Delegaciones Vallarta</v>
          </cell>
          <cell r="K39" t="str">
            <v>1 2 08 3 PR23 09</v>
          </cell>
        </row>
        <row r="40">
          <cell r="J40" t="str">
            <v>Delegaciones Tepatitlan</v>
          </cell>
          <cell r="K40" t="str">
            <v>1 2 08 3 PR23 10</v>
          </cell>
        </row>
        <row r="41">
          <cell r="J41" t="str">
            <v>Delegaciones Ciudad Guzman</v>
          </cell>
          <cell r="K41" t="str">
            <v>1 2 08 3 PR23 12</v>
          </cell>
        </row>
        <row r="42">
          <cell r="J42" t="str">
            <v>Sedar</v>
          </cell>
          <cell r="K42" t="str">
            <v>1 2 06 3 PR22 53</v>
          </cell>
        </row>
        <row r="43">
          <cell r="J43" t="str">
            <v>Servicios Medicos</v>
          </cell>
          <cell r="K43" t="str">
            <v>1 2 22 4 PR24 22</v>
          </cell>
        </row>
        <row r="44">
          <cell r="J44" t="str">
            <v>Unimef Federalismo</v>
          </cell>
          <cell r="K44" t="str">
            <v>1 2 22 4 PR24 23</v>
          </cell>
        </row>
        <row r="45">
          <cell r="J45" t="str">
            <v>Unimef Javier Mina</v>
          </cell>
          <cell r="K45" t="str">
            <v>1 2 22 4 PR24 24</v>
          </cell>
        </row>
        <row r="46">
          <cell r="J46" t="str">
            <v>Unimef Pila Seca</v>
          </cell>
          <cell r="K46" t="str">
            <v>1 2 22 4 PR24 89</v>
          </cell>
        </row>
        <row r="47">
          <cell r="J47" t="str">
            <v>Servicios Medicos</v>
          </cell>
          <cell r="K47" t="str">
            <v>1 2 22 4 PR25 22</v>
          </cell>
        </row>
      </sheetData>
      <sheetData sheetId="1">
        <row r="2">
          <cell r="D2" t="str">
            <v>Antigüedad</v>
          </cell>
          <cell r="E2" t="str">
            <v>Importe</v>
          </cell>
          <cell r="F2" t="str">
            <v>SM a pagar</v>
          </cell>
          <cell r="G2" t="str">
            <v>Importe 2020</v>
          </cell>
          <cell r="H2" t="str">
            <v>Antigüedad</v>
          </cell>
          <cell r="I2" t="str">
            <v>Importe</v>
          </cell>
        </row>
        <row r="3">
          <cell r="B3">
            <v>0.17499999999999999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5</v>
          </cell>
          <cell r="I3">
            <v>3080</v>
          </cell>
          <cell r="M3" t="str">
            <v>Aguinaldo 2.4%</v>
          </cell>
          <cell r="N3" t="str">
            <v>Bruto Objetivo 2.4%</v>
          </cell>
        </row>
        <row r="4">
          <cell r="B4">
            <v>0.115</v>
          </cell>
          <cell r="D4">
            <v>5</v>
          </cell>
          <cell r="E4">
            <v>206</v>
          </cell>
          <cell r="F4">
            <v>2</v>
          </cell>
          <cell r="G4">
            <v>247</v>
          </cell>
          <cell r="H4">
            <v>10</v>
          </cell>
          <cell r="I4">
            <v>3890</v>
          </cell>
          <cell r="M4">
            <v>10475</v>
          </cell>
          <cell r="N4">
            <v>11689.44</v>
          </cell>
        </row>
        <row r="5">
          <cell r="B5">
            <v>0.03</v>
          </cell>
          <cell r="D5">
            <v>10</v>
          </cell>
          <cell r="E5">
            <v>309</v>
          </cell>
          <cell r="F5">
            <v>3</v>
          </cell>
          <cell r="G5">
            <v>370</v>
          </cell>
          <cell r="H5">
            <v>15</v>
          </cell>
          <cell r="I5">
            <v>5280</v>
          </cell>
          <cell r="M5">
            <v>16565</v>
          </cell>
          <cell r="N5">
            <v>19419.560000000001</v>
          </cell>
        </row>
        <row r="6">
          <cell r="B6">
            <v>0.02</v>
          </cell>
          <cell r="D6">
            <v>15</v>
          </cell>
          <cell r="E6">
            <v>411</v>
          </cell>
          <cell r="F6">
            <v>4</v>
          </cell>
          <cell r="G6">
            <v>493</v>
          </cell>
          <cell r="H6">
            <v>20</v>
          </cell>
          <cell r="I6">
            <v>11590</v>
          </cell>
          <cell r="M6">
            <v>17200</v>
          </cell>
          <cell r="N6">
            <v>20227.04</v>
          </cell>
        </row>
        <row r="7">
          <cell r="B7">
            <v>102.68</v>
          </cell>
          <cell r="C7">
            <v>123.22</v>
          </cell>
          <cell r="D7">
            <v>20</v>
          </cell>
          <cell r="E7">
            <v>514</v>
          </cell>
          <cell r="F7">
            <v>5</v>
          </cell>
          <cell r="G7">
            <v>617</v>
          </cell>
          <cell r="H7">
            <v>25</v>
          </cell>
          <cell r="I7">
            <v>16580</v>
          </cell>
          <cell r="M7">
            <v>17238.333333333332</v>
          </cell>
          <cell r="N7">
            <v>20275.78</v>
          </cell>
        </row>
        <row r="8">
          <cell r="B8">
            <v>84.49</v>
          </cell>
          <cell r="C8">
            <v>86.88</v>
          </cell>
          <cell r="D8">
            <v>25</v>
          </cell>
          <cell r="E8">
            <v>617</v>
          </cell>
          <cell r="F8">
            <v>6</v>
          </cell>
          <cell r="G8">
            <v>740</v>
          </cell>
          <cell r="H8">
            <v>30</v>
          </cell>
          <cell r="I8">
            <v>20450</v>
          </cell>
          <cell r="M8">
            <v>17866.666666666664</v>
          </cell>
          <cell r="N8">
            <v>21074.79</v>
          </cell>
        </row>
        <row r="9">
          <cell r="B9">
            <v>2534.6999999999998</v>
          </cell>
          <cell r="M9">
            <v>17868.333333333332</v>
          </cell>
          <cell r="N9">
            <v>21076.9</v>
          </cell>
        </row>
        <row r="10">
          <cell r="M10">
            <v>18496.666666666668</v>
          </cell>
          <cell r="N10">
            <v>21875.91</v>
          </cell>
        </row>
        <row r="11">
          <cell r="D11" t="str">
            <v>Lim. Inferior</v>
          </cell>
          <cell r="E11" t="str">
            <v>Lim. Superior</v>
          </cell>
          <cell r="F11" t="str">
            <v>Cuota Fija</v>
          </cell>
          <cell r="G11" t="str">
            <v>% S/Exc.Lim.Inf.</v>
          </cell>
          <cell r="M11">
            <v>18766.666666666664</v>
          </cell>
          <cell r="N11">
            <v>22219.25</v>
          </cell>
        </row>
        <row r="12">
          <cell r="B12">
            <v>0.20399999999999999</v>
          </cell>
          <cell r="D12">
            <v>-100000</v>
          </cell>
          <cell r="E12">
            <v>578.52</v>
          </cell>
          <cell r="F12">
            <v>0</v>
          </cell>
          <cell r="G12">
            <v>1.9199999999999998E-2</v>
          </cell>
          <cell r="M12">
            <v>19531.666666666668</v>
          </cell>
          <cell r="N12">
            <v>23192.03</v>
          </cell>
        </row>
        <row r="13">
          <cell r="B13">
            <v>1.0999999999999999E-2</v>
          </cell>
          <cell r="D13">
            <v>578.53</v>
          </cell>
          <cell r="E13">
            <v>4910.18</v>
          </cell>
          <cell r="F13">
            <v>11.11</v>
          </cell>
          <cell r="G13">
            <v>6.4000000000000001E-2</v>
          </cell>
          <cell r="M13">
            <v>19553.333333333332</v>
          </cell>
          <cell r="N13">
            <v>23219.58</v>
          </cell>
        </row>
        <row r="14">
          <cell r="B14">
            <v>7.9150000000000002E-3</v>
          </cell>
          <cell r="D14">
            <v>4910.1900000000005</v>
          </cell>
          <cell r="E14">
            <v>8629.2000000000007</v>
          </cell>
          <cell r="F14">
            <v>288.33</v>
          </cell>
          <cell r="G14">
            <v>0.10879999999999999</v>
          </cell>
          <cell r="M14">
            <v>19605</v>
          </cell>
          <cell r="N14">
            <v>23285.279999999999</v>
          </cell>
        </row>
        <row r="15">
          <cell r="B15">
            <v>4.0000000000000001E-3</v>
          </cell>
          <cell r="D15">
            <v>8629.2100000000009</v>
          </cell>
          <cell r="E15">
            <v>10031.07</v>
          </cell>
          <cell r="F15">
            <v>692.96</v>
          </cell>
          <cell r="G15">
            <v>0.16</v>
          </cell>
          <cell r="M15">
            <v>20013.333333333332</v>
          </cell>
          <cell r="N15">
            <v>23804.52</v>
          </cell>
        </row>
        <row r="16">
          <cell r="B16">
            <v>7.0000000000000001E-3</v>
          </cell>
          <cell r="D16">
            <v>10031.08</v>
          </cell>
          <cell r="E16">
            <v>12009.94</v>
          </cell>
          <cell r="F16">
            <v>917.26</v>
          </cell>
          <cell r="G16">
            <v>0.1792</v>
          </cell>
          <cell r="M16">
            <v>20403.333333333332</v>
          </cell>
          <cell r="N16">
            <v>24302.67</v>
          </cell>
        </row>
        <row r="17">
          <cell r="B17">
            <v>2.5000000000000001E-3</v>
          </cell>
          <cell r="D17">
            <v>12009.95</v>
          </cell>
          <cell r="E17">
            <v>24222.31</v>
          </cell>
          <cell r="F17">
            <v>1271.8699999999999</v>
          </cell>
          <cell r="G17">
            <v>0.21360000000000001</v>
          </cell>
          <cell r="M17">
            <v>20806.666666666668</v>
          </cell>
          <cell r="N17">
            <v>24830.05</v>
          </cell>
        </row>
        <row r="18">
          <cell r="B18">
            <v>1.0500000000000001E-2</v>
          </cell>
          <cell r="D18">
            <v>24222.32</v>
          </cell>
          <cell r="E18">
            <v>38177.69</v>
          </cell>
          <cell r="F18">
            <v>3880.44</v>
          </cell>
          <cell r="G18">
            <v>0.23519999999999999</v>
          </cell>
          <cell r="M18">
            <v>20955</v>
          </cell>
          <cell r="N18">
            <v>25023.99</v>
          </cell>
        </row>
        <row r="19">
          <cell r="B19">
            <v>3.7499999999999999E-3</v>
          </cell>
          <cell r="D19">
            <v>38177.700000000004</v>
          </cell>
          <cell r="E19">
            <v>72887.5</v>
          </cell>
          <cell r="F19">
            <v>7162.74</v>
          </cell>
          <cell r="G19">
            <v>0.3</v>
          </cell>
          <cell r="M19">
            <v>21090</v>
          </cell>
          <cell r="N19">
            <v>25200.51</v>
          </cell>
        </row>
        <row r="20">
          <cell r="B20">
            <v>1.7500000000000002E-2</v>
          </cell>
          <cell r="D20">
            <v>72887.509999999995</v>
          </cell>
          <cell r="E20">
            <v>97183.33</v>
          </cell>
          <cell r="F20">
            <v>17575.689999999999</v>
          </cell>
          <cell r="G20">
            <v>0.32</v>
          </cell>
          <cell r="M20">
            <v>21143.333333333332</v>
          </cell>
          <cell r="N20">
            <v>25270.240000000002</v>
          </cell>
        </row>
        <row r="21">
          <cell r="B21">
            <v>6.2500000000000003E-3</v>
          </cell>
          <cell r="D21">
            <v>97183.34</v>
          </cell>
          <cell r="E21">
            <v>291550</v>
          </cell>
          <cell r="F21">
            <v>25350.35</v>
          </cell>
          <cell r="G21">
            <v>0.34</v>
          </cell>
          <cell r="M21">
            <v>21168.333333333332</v>
          </cell>
          <cell r="N21">
            <v>25302.93</v>
          </cell>
        </row>
        <row r="22">
          <cell r="B22">
            <v>0.01</v>
          </cell>
          <cell r="D22">
            <v>291550.01</v>
          </cell>
          <cell r="E22">
            <v>999999999.99000001</v>
          </cell>
          <cell r="F22">
            <v>91435.02</v>
          </cell>
          <cell r="G22">
            <v>0.35</v>
          </cell>
          <cell r="M22">
            <v>21171.666666666668</v>
          </cell>
          <cell r="N22">
            <v>25307.3</v>
          </cell>
        </row>
        <row r="23">
          <cell r="M23">
            <v>21810</v>
          </cell>
          <cell r="N23">
            <v>26141.93</v>
          </cell>
        </row>
        <row r="24">
          <cell r="M24">
            <v>22335</v>
          </cell>
          <cell r="N24">
            <v>26828.39</v>
          </cell>
        </row>
        <row r="25">
          <cell r="M25">
            <v>22531.666666666668</v>
          </cell>
          <cell r="N25">
            <v>27085.54</v>
          </cell>
        </row>
        <row r="26">
          <cell r="M26">
            <v>22876.666666666668</v>
          </cell>
          <cell r="N26">
            <v>27536.639999999999</v>
          </cell>
        </row>
        <row r="27">
          <cell r="M27">
            <v>23255</v>
          </cell>
          <cell r="N27">
            <v>28031.32</v>
          </cell>
        </row>
        <row r="28">
          <cell r="A28" t="str">
            <v>AGENTE FUNERARIO</v>
          </cell>
          <cell r="B28">
            <v>0.03</v>
          </cell>
          <cell r="M28">
            <v>24103.333333333332</v>
          </cell>
          <cell r="N28">
            <v>29140.53</v>
          </cell>
        </row>
        <row r="29">
          <cell r="A29" t="str">
            <v>AGENTE FUNERARIO A</v>
          </cell>
          <cell r="B29">
            <v>0.03</v>
          </cell>
          <cell r="M29">
            <v>24120</v>
          </cell>
          <cell r="N29">
            <v>29162.33</v>
          </cell>
        </row>
        <row r="30">
          <cell r="A30" t="str">
            <v xml:space="preserve">AGENTE FUNERARIO B </v>
          </cell>
          <cell r="B30">
            <v>0.03</v>
          </cell>
          <cell r="M30">
            <v>24630</v>
          </cell>
          <cell r="N30">
            <v>29829.17</v>
          </cell>
        </row>
        <row r="31">
          <cell r="A31" t="str">
            <v>ASISTENTE MEDICO</v>
          </cell>
          <cell r="B31">
            <v>0.03</v>
          </cell>
          <cell r="M31">
            <v>24825</v>
          </cell>
          <cell r="N31">
            <v>30084.14</v>
          </cell>
        </row>
        <row r="32">
          <cell r="A32" t="str">
            <v>AUXILIAR DE ENFERMERO</v>
          </cell>
          <cell r="B32">
            <v>0.03</v>
          </cell>
          <cell r="M32">
            <v>25578.333333333332</v>
          </cell>
          <cell r="N32">
            <v>31069.14</v>
          </cell>
        </row>
        <row r="33">
          <cell r="A33" t="str">
            <v>DENTISTA</v>
          </cell>
          <cell r="B33">
            <v>0.03</v>
          </cell>
          <cell r="M33">
            <v>25735.000000000004</v>
          </cell>
          <cell r="N33">
            <v>31273.99</v>
          </cell>
        </row>
        <row r="34">
          <cell r="A34" t="str">
            <v xml:space="preserve">ENFERMERA </v>
          </cell>
          <cell r="B34">
            <v>0.03</v>
          </cell>
          <cell r="M34">
            <v>26150</v>
          </cell>
          <cell r="N34">
            <v>31816.62</v>
          </cell>
        </row>
        <row r="35">
          <cell r="A35" t="str">
            <v>ENFERMERA GENERAL</v>
          </cell>
          <cell r="B35">
            <v>0.03</v>
          </cell>
          <cell r="M35">
            <v>26695</v>
          </cell>
          <cell r="N35">
            <v>32529.22</v>
          </cell>
        </row>
        <row r="36">
          <cell r="A36" t="str">
            <v>ENFERMERO</v>
          </cell>
          <cell r="B36">
            <v>0.03</v>
          </cell>
          <cell r="M36">
            <v>26830</v>
          </cell>
          <cell r="N36">
            <v>32705.74</v>
          </cell>
        </row>
        <row r="37">
          <cell r="A37" t="str">
            <v>ENFERMERO A</v>
          </cell>
          <cell r="B37">
            <v>0.03</v>
          </cell>
          <cell r="M37">
            <v>26963.333333333332</v>
          </cell>
          <cell r="N37">
            <v>32880.07</v>
          </cell>
        </row>
        <row r="38">
          <cell r="A38" t="str">
            <v>ENFERMERO GENERAL</v>
          </cell>
          <cell r="B38">
            <v>0.03</v>
          </cell>
          <cell r="M38">
            <v>26964.999999999996</v>
          </cell>
          <cell r="N38">
            <v>32882.26</v>
          </cell>
        </row>
        <row r="39">
          <cell r="A39" t="str">
            <v>MEDICO GENERAL</v>
          </cell>
          <cell r="B39">
            <v>0.03</v>
          </cell>
          <cell r="M39">
            <v>27725</v>
          </cell>
          <cell r="N39">
            <v>33875.980000000003</v>
          </cell>
        </row>
        <row r="40">
          <cell r="A40" t="str">
            <v>OFTAMOLOGO</v>
          </cell>
          <cell r="B40">
            <v>0.03</v>
          </cell>
          <cell r="M40">
            <v>27770</v>
          </cell>
          <cell r="N40">
            <v>33934.82</v>
          </cell>
        </row>
        <row r="41">
          <cell r="A41" t="str">
            <v>OPTOMETRISTA</v>
          </cell>
          <cell r="B41">
            <v>0.03</v>
          </cell>
          <cell r="M41">
            <v>29061.666666666668</v>
          </cell>
          <cell r="N41">
            <v>35623.72</v>
          </cell>
        </row>
        <row r="42">
          <cell r="A42" t="str">
            <v>TECNICO LABORATORISTA</v>
          </cell>
          <cell r="B42">
            <v>0.1</v>
          </cell>
          <cell r="M42">
            <v>29238.333333333332</v>
          </cell>
          <cell r="N42">
            <v>35854.71</v>
          </cell>
        </row>
        <row r="43">
          <cell r="A43" t="str">
            <v>TECNICO RADIOLOGO</v>
          </cell>
          <cell r="B43">
            <v>0.1</v>
          </cell>
          <cell r="M43">
            <v>29988.333333333332</v>
          </cell>
          <cell r="N43">
            <v>36835.360000000001</v>
          </cell>
        </row>
        <row r="44">
          <cell r="M44">
            <v>30128.333333333336</v>
          </cell>
          <cell r="N44">
            <v>37018.410000000003</v>
          </cell>
        </row>
        <row r="45">
          <cell r="M45">
            <v>30920</v>
          </cell>
          <cell r="N45">
            <v>38053.54</v>
          </cell>
        </row>
        <row r="46">
          <cell r="M46">
            <v>31491.666666666668</v>
          </cell>
          <cell r="N46">
            <v>38858.71</v>
          </cell>
        </row>
        <row r="47">
          <cell r="M47">
            <v>31495</v>
          </cell>
          <cell r="N47">
            <v>38863.47</v>
          </cell>
        </row>
        <row r="48">
          <cell r="M48">
            <v>31731.666666666668</v>
          </cell>
          <cell r="N48">
            <v>39201.57</v>
          </cell>
        </row>
        <row r="49">
          <cell r="M49">
            <v>32481.666666666668</v>
          </cell>
          <cell r="N49">
            <v>40273</v>
          </cell>
        </row>
        <row r="50">
          <cell r="M50">
            <v>32495</v>
          </cell>
          <cell r="N50">
            <v>40292.04</v>
          </cell>
        </row>
        <row r="51">
          <cell r="M51">
            <v>33133.333333333328</v>
          </cell>
          <cell r="N51">
            <v>41203.94</v>
          </cell>
        </row>
        <row r="52">
          <cell r="M52">
            <v>34596.666666666664</v>
          </cell>
          <cell r="N52">
            <v>43294.43</v>
          </cell>
        </row>
        <row r="53">
          <cell r="M53">
            <v>38965</v>
          </cell>
          <cell r="N53">
            <v>49534.9</v>
          </cell>
        </row>
        <row r="54">
          <cell r="M54">
            <v>43910</v>
          </cell>
          <cell r="N54">
            <v>56599.19</v>
          </cell>
        </row>
        <row r="55">
          <cell r="M55">
            <v>45040</v>
          </cell>
          <cell r="N55">
            <v>58213.47</v>
          </cell>
        </row>
        <row r="56">
          <cell r="M56">
            <v>49523.333333333336</v>
          </cell>
          <cell r="N56">
            <v>64618.23</v>
          </cell>
        </row>
        <row r="57">
          <cell r="M57">
            <v>50441.666666666672</v>
          </cell>
          <cell r="N57">
            <v>65930.14</v>
          </cell>
        </row>
        <row r="58">
          <cell r="M58">
            <v>50711.666666666664</v>
          </cell>
          <cell r="N58">
            <v>66315.289999999994</v>
          </cell>
        </row>
        <row r="59">
          <cell r="M59">
            <v>55783.333333333336</v>
          </cell>
          <cell r="N59">
            <v>73580.91</v>
          </cell>
        </row>
        <row r="60">
          <cell r="M60">
            <v>59968.333333333328</v>
          </cell>
          <cell r="N60">
            <v>79735.320000000007</v>
          </cell>
        </row>
        <row r="61">
          <cell r="M61">
            <v>65038.333333333336</v>
          </cell>
          <cell r="N61">
            <v>87191.2</v>
          </cell>
        </row>
        <row r="62">
          <cell r="M62">
            <v>70365</v>
          </cell>
          <cell r="N62">
            <v>95024.54</v>
          </cell>
        </row>
        <row r="63">
          <cell r="M63">
            <v>78490</v>
          </cell>
          <cell r="N63">
            <v>107269.72</v>
          </cell>
        </row>
        <row r="64">
          <cell r="M64">
            <v>91885</v>
          </cell>
          <cell r="N64">
            <v>127565.17</v>
          </cell>
        </row>
        <row r="65">
          <cell r="M65">
            <v>104946.66666666667</v>
          </cell>
          <cell r="N65">
            <v>147355.57999999999</v>
          </cell>
        </row>
        <row r="66">
          <cell r="M66">
            <v>115741.66666666667</v>
          </cell>
          <cell r="N66">
            <v>163711.64000000001</v>
          </cell>
        </row>
      </sheetData>
      <sheetData sheetId="2"/>
      <sheetData sheetId="3">
        <row r="5">
          <cell r="A5" t="str">
            <v>B001</v>
          </cell>
          <cell r="B5">
            <v>1</v>
          </cell>
          <cell r="C5">
            <v>2163</v>
          </cell>
          <cell r="D5" t="str">
            <v>ARGUELLES SANCHEZ IVAN EDUARDO</v>
          </cell>
          <cell r="E5">
            <v>43440</v>
          </cell>
          <cell r="F5" t="str">
            <v>N/A</v>
          </cell>
          <cell r="G5" t="str">
            <v>DIRECCION GENERAL</v>
          </cell>
          <cell r="H5" t="str">
            <v>DIRECCION GENERAL</v>
          </cell>
          <cell r="I5" t="str">
            <v>DIRECTOR GENERAL DEL IPEJAL</v>
          </cell>
          <cell r="J5" t="str">
            <v>BC</v>
          </cell>
          <cell r="K5" t="str">
            <v>1 1 01 1 PR01 01</v>
          </cell>
          <cell r="P5">
            <v>0</v>
          </cell>
          <cell r="Q5" t="str">
            <v>26</v>
          </cell>
          <cell r="R5">
            <v>69445</v>
          </cell>
          <cell r="S5">
            <v>2544</v>
          </cell>
          <cell r="T5">
            <v>1794</v>
          </cell>
          <cell r="U5">
            <v>73783</v>
          </cell>
          <cell r="V5">
            <v>69445</v>
          </cell>
          <cell r="W5" t="e">
            <v>#DIV/0!</v>
          </cell>
          <cell r="X5">
            <v>73783</v>
          </cell>
          <cell r="Y5" t="e">
            <v>#DIV/0!</v>
          </cell>
          <cell r="Z5" t="str">
            <v/>
          </cell>
        </row>
        <row r="6">
          <cell r="A6" t="str">
            <v>B002</v>
          </cell>
          <cell r="B6">
            <v>2</v>
          </cell>
          <cell r="C6">
            <v>2091</v>
          </cell>
          <cell r="D6" t="str">
            <v>CERVANTES AGUAYO EDGAR EDUARDO</v>
          </cell>
          <cell r="E6">
            <v>43440</v>
          </cell>
          <cell r="F6" t="str">
            <v>N/A</v>
          </cell>
          <cell r="G6" t="str">
            <v>DIRECCION GENERAL</v>
          </cell>
          <cell r="H6" t="str">
            <v>DIRECCION GENERAL</v>
          </cell>
          <cell r="I6" t="str">
            <v>SECRETARIO PARTICULAR</v>
          </cell>
          <cell r="J6" t="str">
            <v>BC</v>
          </cell>
          <cell r="K6" t="str">
            <v>1 1 01 1 PR01 01</v>
          </cell>
          <cell r="P6">
            <v>0</v>
          </cell>
          <cell r="Q6" t="str">
            <v>23</v>
          </cell>
          <cell r="R6">
            <v>47094</v>
          </cell>
          <cell r="S6">
            <v>1920</v>
          </cell>
          <cell r="T6">
            <v>1376</v>
          </cell>
          <cell r="U6">
            <v>50390</v>
          </cell>
          <cell r="V6">
            <v>47094</v>
          </cell>
          <cell r="W6" t="e">
            <v>#DIV/0!</v>
          </cell>
          <cell r="X6">
            <v>50390</v>
          </cell>
          <cell r="Y6" t="e">
            <v>#DIV/0!</v>
          </cell>
          <cell r="Z6" t="str">
            <v/>
          </cell>
        </row>
        <row r="7">
          <cell r="A7" t="str">
            <v>B003</v>
          </cell>
          <cell r="B7">
            <v>3</v>
          </cell>
          <cell r="C7">
            <v>2323</v>
          </cell>
          <cell r="D7" t="str">
            <v>CHAVEZ LUEVANOS NOE</v>
          </cell>
          <cell r="E7">
            <v>43846</v>
          </cell>
          <cell r="F7" t="str">
            <v>N/A</v>
          </cell>
          <cell r="G7" t="str">
            <v>DIRECCION GENERAL</v>
          </cell>
          <cell r="H7" t="str">
            <v>DIRECCION GENERAL</v>
          </cell>
          <cell r="I7" t="str">
            <v>COORDINADOR GENERAL DE PROYECTOS</v>
          </cell>
          <cell r="J7" t="str">
            <v>BC</v>
          </cell>
          <cell r="K7" t="str">
            <v>1 1 01 1 PR01 01</v>
          </cell>
          <cell r="P7">
            <v>0</v>
          </cell>
          <cell r="Q7" t="str">
            <v>23</v>
          </cell>
          <cell r="R7">
            <v>47094</v>
          </cell>
          <cell r="S7">
            <v>1920</v>
          </cell>
          <cell r="T7">
            <v>1376</v>
          </cell>
          <cell r="U7">
            <v>50390</v>
          </cell>
          <cell r="V7">
            <v>47094</v>
          </cell>
          <cell r="W7" t="e">
            <v>#DIV/0!</v>
          </cell>
          <cell r="X7">
            <v>50390</v>
          </cell>
          <cell r="Y7" t="e">
            <v>#DIV/0!</v>
          </cell>
          <cell r="Z7" t="str">
            <v/>
          </cell>
        </row>
        <row r="8">
          <cell r="A8" t="str">
            <v>B004</v>
          </cell>
          <cell r="B8">
            <v>4</v>
          </cell>
          <cell r="C8">
            <v>0</v>
          </cell>
          <cell r="D8" t="str">
            <v>VACANTE</v>
          </cell>
          <cell r="E8">
            <v>43830</v>
          </cell>
          <cell r="F8" t="str">
            <v>N/A</v>
          </cell>
          <cell r="G8" t="str">
            <v>DIRECCION GENERAL</v>
          </cell>
          <cell r="H8" t="str">
            <v>DIRECCION GENERAL</v>
          </cell>
          <cell r="I8" t="str">
            <v>SECRETARIA PRIVADA</v>
          </cell>
          <cell r="J8" t="str">
            <v>BC</v>
          </cell>
          <cell r="K8" t="str">
            <v>1 1 01 1 PR01 01</v>
          </cell>
          <cell r="P8">
            <v>0</v>
          </cell>
          <cell r="Q8" t="str">
            <v>20</v>
          </cell>
          <cell r="R8">
            <v>35981</v>
          </cell>
          <cell r="S8">
            <v>1680</v>
          </cell>
          <cell r="T8">
            <v>1191</v>
          </cell>
          <cell r="U8">
            <v>38852</v>
          </cell>
          <cell r="V8">
            <v>35981</v>
          </cell>
          <cell r="W8" t="e">
            <v>#DIV/0!</v>
          </cell>
          <cell r="X8">
            <v>38852</v>
          </cell>
          <cell r="Y8" t="e">
            <v>#DIV/0!</v>
          </cell>
          <cell r="Z8" t="str">
            <v/>
          </cell>
        </row>
        <row r="9">
          <cell r="A9" t="str">
            <v>T005</v>
          </cell>
          <cell r="B9">
            <v>5</v>
          </cell>
          <cell r="C9">
            <v>2137</v>
          </cell>
          <cell r="D9" t="str">
            <v>VALLS DAVID CARLOS</v>
          </cell>
          <cell r="E9">
            <v>43467</v>
          </cell>
          <cell r="F9" t="str">
            <v>N/A</v>
          </cell>
          <cell r="G9" t="str">
            <v>DIRECCION GENERAL</v>
          </cell>
          <cell r="H9" t="str">
            <v>DIRECCION GENERAL</v>
          </cell>
          <cell r="I9" t="str">
            <v>CONSEJERO JURIDICO</v>
          </cell>
          <cell r="J9" t="str">
            <v>TR</v>
          </cell>
          <cell r="K9" t="str">
            <v>1 1 01 1 PR01 01</v>
          </cell>
          <cell r="P9">
            <v>0</v>
          </cell>
          <cell r="Q9" t="str">
            <v>20</v>
          </cell>
          <cell r="R9">
            <v>35981</v>
          </cell>
          <cell r="S9">
            <v>0</v>
          </cell>
          <cell r="T9">
            <v>0</v>
          </cell>
          <cell r="U9">
            <v>35981</v>
          </cell>
          <cell r="V9">
            <v>35981</v>
          </cell>
          <cell r="W9" t="e">
            <v>#DIV/0!</v>
          </cell>
          <cell r="X9">
            <v>35981</v>
          </cell>
          <cell r="Y9" t="e">
            <v>#DIV/0!</v>
          </cell>
          <cell r="Z9" t="str">
            <v/>
          </cell>
        </row>
        <row r="10">
          <cell r="A10" t="str">
            <v>T006</v>
          </cell>
          <cell r="B10">
            <v>6</v>
          </cell>
          <cell r="C10">
            <v>2170</v>
          </cell>
          <cell r="D10" t="str">
            <v>RUIZ SAHAGUN ALBERTO</v>
          </cell>
          <cell r="E10">
            <v>43467</v>
          </cell>
          <cell r="F10" t="str">
            <v>N/A</v>
          </cell>
          <cell r="G10" t="str">
            <v>DIRECCION GENERAL</v>
          </cell>
          <cell r="H10" t="str">
            <v>DIRECCION GENERAL</v>
          </cell>
          <cell r="I10" t="str">
            <v>ABOGADO ESPECIALIZADO</v>
          </cell>
          <cell r="J10" t="str">
            <v>TR</v>
          </cell>
          <cell r="K10" t="str">
            <v>1 1 01 1 PR01 01</v>
          </cell>
          <cell r="P10">
            <v>0</v>
          </cell>
          <cell r="Q10" t="str">
            <v>19</v>
          </cell>
          <cell r="R10">
            <v>33470</v>
          </cell>
          <cell r="S10">
            <v>0</v>
          </cell>
          <cell r="T10">
            <v>0</v>
          </cell>
          <cell r="U10">
            <v>33470</v>
          </cell>
          <cell r="V10">
            <v>33470</v>
          </cell>
          <cell r="W10" t="e">
            <v>#DIV/0!</v>
          </cell>
          <cell r="X10">
            <v>33470</v>
          </cell>
          <cell r="Y10" t="e">
            <v>#DIV/0!</v>
          </cell>
          <cell r="Z10" t="str">
            <v/>
          </cell>
        </row>
        <row r="11">
          <cell r="A11" t="str">
            <v>T007</v>
          </cell>
          <cell r="B11">
            <v>7</v>
          </cell>
          <cell r="C11">
            <v>2139</v>
          </cell>
          <cell r="D11" t="str">
            <v>SAENZ BECERRA MARTHA GEORGINA</v>
          </cell>
          <cell r="E11">
            <v>43467</v>
          </cell>
          <cell r="F11" t="str">
            <v>N/A</v>
          </cell>
          <cell r="G11" t="str">
            <v>DIRECCION GENERAL</v>
          </cell>
          <cell r="H11" t="str">
            <v>DIRECCION GENERAL</v>
          </cell>
          <cell r="I11" t="str">
            <v>ABOGADO ESPECIALIZADO</v>
          </cell>
          <cell r="J11" t="str">
            <v>TR</v>
          </cell>
          <cell r="K11" t="str">
            <v>1 1 01 1 PR01 01</v>
          </cell>
          <cell r="P11">
            <v>0</v>
          </cell>
          <cell r="Q11" t="str">
            <v>19</v>
          </cell>
          <cell r="R11">
            <v>33470</v>
          </cell>
          <cell r="S11">
            <v>0</v>
          </cell>
          <cell r="T11">
            <v>0</v>
          </cell>
          <cell r="U11">
            <v>33470</v>
          </cell>
          <cell r="V11">
            <v>33470</v>
          </cell>
          <cell r="W11" t="e">
            <v>#DIV/0!</v>
          </cell>
          <cell r="X11">
            <v>33470</v>
          </cell>
          <cell r="Y11" t="e">
            <v>#DIV/0!</v>
          </cell>
          <cell r="Z11" t="str">
            <v/>
          </cell>
        </row>
        <row r="12">
          <cell r="A12" t="str">
            <v>T008</v>
          </cell>
          <cell r="B12">
            <v>8</v>
          </cell>
          <cell r="C12">
            <v>1902</v>
          </cell>
          <cell r="D12" t="str">
            <v>ASCENSIO SANCHEZ JOSE FELIPE</v>
          </cell>
          <cell r="E12">
            <v>43497</v>
          </cell>
          <cell r="F12" t="str">
            <v>N/A</v>
          </cell>
          <cell r="G12" t="str">
            <v>DIRECCION GENERAL</v>
          </cell>
          <cell r="H12" t="str">
            <v>DIRECCION GENERAL</v>
          </cell>
          <cell r="I12" t="str">
            <v>COORDINADOR DE ÁREA</v>
          </cell>
          <cell r="J12" t="str">
            <v>TR</v>
          </cell>
          <cell r="K12" t="str">
            <v>1 1 01 1 PR01 01</v>
          </cell>
          <cell r="P12">
            <v>0</v>
          </cell>
          <cell r="Q12" t="str">
            <v>19</v>
          </cell>
          <cell r="R12">
            <v>33470</v>
          </cell>
          <cell r="S12">
            <v>0</v>
          </cell>
          <cell r="T12">
            <v>0</v>
          </cell>
          <cell r="U12">
            <v>33470</v>
          </cell>
          <cell r="V12">
            <v>33470</v>
          </cell>
          <cell r="W12" t="e">
            <v>#DIV/0!</v>
          </cell>
          <cell r="X12">
            <v>33470</v>
          </cell>
          <cell r="Y12" t="e">
            <v>#DIV/0!</v>
          </cell>
          <cell r="Z12" t="str">
            <v/>
          </cell>
        </row>
        <row r="13">
          <cell r="A13" t="str">
            <v>B009</v>
          </cell>
          <cell r="B13">
            <v>9</v>
          </cell>
          <cell r="C13">
            <v>870</v>
          </cell>
          <cell r="D13" t="str">
            <v>OSIO MARQUEZ ARACELI GUADALUPE</v>
          </cell>
          <cell r="E13">
            <v>37910</v>
          </cell>
          <cell r="F13" t="str">
            <v>N/A</v>
          </cell>
          <cell r="G13" t="str">
            <v>DIRECCION GENERAL</v>
          </cell>
          <cell r="H13" t="str">
            <v>DIRECCION GENERAL</v>
          </cell>
          <cell r="I13" t="str">
            <v>SECRETARIA DE DIRECCION GENERAL</v>
          </cell>
          <cell r="J13" t="str">
            <v>BC</v>
          </cell>
          <cell r="K13" t="str">
            <v>1 1 01 1 PR01 01</v>
          </cell>
          <cell r="P13">
            <v>0</v>
          </cell>
          <cell r="Q13" t="str">
            <v>15</v>
          </cell>
          <cell r="R13">
            <v>20758</v>
          </cell>
          <cell r="S13">
            <v>1206</v>
          </cell>
          <cell r="T13">
            <v>955</v>
          </cell>
          <cell r="U13">
            <v>22919</v>
          </cell>
          <cell r="V13">
            <v>20758</v>
          </cell>
          <cell r="W13" t="e">
            <v>#DIV/0!</v>
          </cell>
          <cell r="X13">
            <v>22919</v>
          </cell>
          <cell r="Y13" t="e">
            <v>#DIV/0!</v>
          </cell>
          <cell r="Z13" t="str">
            <v/>
          </cell>
        </row>
        <row r="14">
          <cell r="A14" t="str">
            <v>B010</v>
          </cell>
          <cell r="B14">
            <v>10</v>
          </cell>
          <cell r="C14">
            <v>1201</v>
          </cell>
          <cell r="D14" t="str">
            <v>RAMIREZ RAMIREZ FATIMA GABRIELA</v>
          </cell>
          <cell r="E14">
            <v>39847</v>
          </cell>
          <cell r="F14" t="str">
            <v>N/A</v>
          </cell>
          <cell r="G14" t="str">
            <v>DIRECCION GENERAL</v>
          </cell>
          <cell r="H14" t="str">
            <v>DIRECCION GENERAL</v>
          </cell>
          <cell r="I14" t="str">
            <v xml:space="preserve">SECRETARIA DE DIRECCION </v>
          </cell>
          <cell r="J14" t="str">
            <v>BC</v>
          </cell>
          <cell r="K14" t="str">
            <v>1 1 01 1 PR01 01</v>
          </cell>
          <cell r="P14">
            <v>0</v>
          </cell>
          <cell r="Q14" t="str">
            <v>13</v>
          </cell>
          <cell r="R14">
            <v>16635</v>
          </cell>
          <cell r="S14">
            <v>1128</v>
          </cell>
          <cell r="T14">
            <v>903</v>
          </cell>
          <cell r="U14">
            <v>18666</v>
          </cell>
          <cell r="V14">
            <v>16635</v>
          </cell>
          <cell r="W14" t="e">
            <v>#DIV/0!</v>
          </cell>
          <cell r="X14">
            <v>18666</v>
          </cell>
          <cell r="Y14" t="e">
            <v>#DIV/0!</v>
          </cell>
          <cell r="Z14" t="str">
            <v/>
          </cell>
        </row>
        <row r="15">
          <cell r="A15" t="str">
            <v>T011</v>
          </cell>
          <cell r="B15">
            <v>11</v>
          </cell>
          <cell r="C15">
            <v>2207</v>
          </cell>
          <cell r="D15" t="str">
            <v>GONZALEZ MARTINEZ MARIA DEL CARMEN</v>
          </cell>
          <cell r="E15">
            <v>43497</v>
          </cell>
          <cell r="F15" t="str">
            <v>N/A</v>
          </cell>
          <cell r="G15" t="str">
            <v>DIRECCION GENERAL</v>
          </cell>
          <cell r="H15" t="str">
            <v>DIRECCION GENERAL</v>
          </cell>
          <cell r="I15" t="str">
            <v>SECRETARIA DE COORDINACION DE PROYECTOS</v>
          </cell>
          <cell r="J15" t="str">
            <v>TR</v>
          </cell>
          <cell r="K15" t="str">
            <v>1 1 01 1 PR01 01</v>
          </cell>
          <cell r="P15">
            <v>0</v>
          </cell>
          <cell r="Q15" t="str">
            <v>13</v>
          </cell>
          <cell r="R15">
            <v>16635</v>
          </cell>
          <cell r="S15">
            <v>0</v>
          </cell>
          <cell r="T15">
            <v>0</v>
          </cell>
          <cell r="U15">
            <v>16635</v>
          </cell>
          <cell r="V15">
            <v>16635</v>
          </cell>
          <cell r="W15" t="e">
            <v>#DIV/0!</v>
          </cell>
          <cell r="X15">
            <v>16635</v>
          </cell>
          <cell r="Y15" t="e">
            <v>#DIV/0!</v>
          </cell>
          <cell r="Z15" t="str">
            <v/>
          </cell>
        </row>
        <row r="16">
          <cell r="A16" t="str">
            <v>T012</v>
          </cell>
          <cell r="B16">
            <v>12</v>
          </cell>
          <cell r="C16">
            <v>2150</v>
          </cell>
          <cell r="D16" t="str">
            <v>LOZANO DURAN MARCO ALBERTO</v>
          </cell>
          <cell r="E16">
            <v>43440</v>
          </cell>
          <cell r="F16" t="str">
            <v>N/A</v>
          </cell>
          <cell r="G16" t="str">
            <v>DIRECCION GENERAL</v>
          </cell>
          <cell r="H16" t="str">
            <v>DIRECCION GENERAL</v>
          </cell>
          <cell r="I16" t="str">
            <v>ADMINISTRATIVO ESPECIALIZADO</v>
          </cell>
          <cell r="J16" t="str">
            <v>TR</v>
          </cell>
          <cell r="K16" t="str">
            <v>1 1 01 1 PR01 01</v>
          </cell>
          <cell r="P16">
            <v>0</v>
          </cell>
          <cell r="Q16" t="str">
            <v>13</v>
          </cell>
          <cell r="R16">
            <v>16635</v>
          </cell>
          <cell r="S16">
            <v>0</v>
          </cell>
          <cell r="T16">
            <v>0</v>
          </cell>
          <cell r="U16">
            <v>16635</v>
          </cell>
          <cell r="V16">
            <v>16635</v>
          </cell>
          <cell r="W16" t="e">
            <v>#DIV/0!</v>
          </cell>
          <cell r="X16">
            <v>16635</v>
          </cell>
          <cell r="Y16" t="e">
            <v>#DIV/0!</v>
          </cell>
          <cell r="Z16" t="str">
            <v/>
          </cell>
        </row>
        <row r="17">
          <cell r="A17" t="str">
            <v>T013</v>
          </cell>
          <cell r="B17">
            <v>13</v>
          </cell>
          <cell r="C17">
            <v>2210</v>
          </cell>
          <cell r="D17" t="str">
            <v>SOLANO MORALES IGNACIO GERMAN</v>
          </cell>
          <cell r="E17">
            <v>43497</v>
          </cell>
          <cell r="F17" t="str">
            <v>N/A</v>
          </cell>
          <cell r="G17" t="str">
            <v>DIRECCION GENERAL</v>
          </cell>
          <cell r="H17" t="str">
            <v>DIRECCION GENERAL</v>
          </cell>
          <cell r="I17" t="str">
            <v>TECNICO ADMINISTRATIVO</v>
          </cell>
          <cell r="J17" t="str">
            <v>TR</v>
          </cell>
          <cell r="K17" t="str">
            <v>1 1 01 1 PR01 01</v>
          </cell>
          <cell r="P17">
            <v>0</v>
          </cell>
          <cell r="Q17" t="str">
            <v>13</v>
          </cell>
          <cell r="R17">
            <v>16635</v>
          </cell>
          <cell r="S17">
            <v>0</v>
          </cell>
          <cell r="T17">
            <v>0</v>
          </cell>
          <cell r="U17">
            <v>16635</v>
          </cell>
          <cell r="V17">
            <v>16635</v>
          </cell>
          <cell r="W17" t="e">
            <v>#DIV/0!</v>
          </cell>
          <cell r="X17">
            <v>16635</v>
          </cell>
          <cell r="Y17" t="e">
            <v>#DIV/0!</v>
          </cell>
          <cell r="Z17" t="str">
            <v/>
          </cell>
        </row>
        <row r="18">
          <cell r="A18" t="str">
            <v>T014</v>
          </cell>
          <cell r="B18">
            <v>14</v>
          </cell>
          <cell r="C18">
            <v>2094</v>
          </cell>
          <cell r="D18" t="str">
            <v>DOMINGUEZ MEDINA DIEGO MAXIMILIANO</v>
          </cell>
          <cell r="E18">
            <v>43497</v>
          </cell>
          <cell r="F18" t="str">
            <v>N/A</v>
          </cell>
          <cell r="G18" t="str">
            <v>DIRECCION GENERAL</v>
          </cell>
          <cell r="H18" t="str">
            <v>DIRECCION GENERAL</v>
          </cell>
          <cell r="I18" t="str">
            <v>COORDINADOR ADMINISTRATIVO</v>
          </cell>
          <cell r="J18" t="str">
            <v>TR</v>
          </cell>
          <cell r="K18" t="str">
            <v>1 1 01 1 PR01 01</v>
          </cell>
          <cell r="P18">
            <v>0</v>
          </cell>
          <cell r="Q18" t="str">
            <v>13</v>
          </cell>
          <cell r="R18">
            <v>16635</v>
          </cell>
          <cell r="S18">
            <v>0</v>
          </cell>
          <cell r="T18">
            <v>0</v>
          </cell>
          <cell r="U18">
            <v>16635</v>
          </cell>
          <cell r="V18">
            <v>16635</v>
          </cell>
          <cell r="W18" t="e">
            <v>#DIV/0!</v>
          </cell>
          <cell r="X18">
            <v>16635</v>
          </cell>
          <cell r="Y18" t="e">
            <v>#DIV/0!</v>
          </cell>
          <cell r="Z18" t="str">
            <v/>
          </cell>
        </row>
        <row r="19">
          <cell r="A19" t="str">
            <v>B015</v>
          </cell>
          <cell r="B19">
            <v>15</v>
          </cell>
          <cell r="C19">
            <v>2243</v>
          </cell>
          <cell r="D19" t="str">
            <v>VALDEZ OCHOA MITZY ELIZABETH</v>
          </cell>
          <cell r="E19">
            <v>43556</v>
          </cell>
          <cell r="F19" t="str">
            <v>N/A</v>
          </cell>
          <cell r="G19" t="str">
            <v>DIRECCION GENERAL</v>
          </cell>
          <cell r="H19" t="str">
            <v>DIRECCION GENERAL</v>
          </cell>
          <cell r="I19" t="str">
            <v>ANALISTA</v>
          </cell>
          <cell r="J19" t="str">
            <v>BC</v>
          </cell>
          <cell r="K19" t="str">
            <v>1 1 01 1 PR01 01</v>
          </cell>
          <cell r="P19">
            <v>0</v>
          </cell>
          <cell r="Q19" t="str">
            <v>11</v>
          </cell>
          <cell r="R19">
            <v>14472</v>
          </cell>
          <cell r="S19">
            <v>1093</v>
          </cell>
          <cell r="T19">
            <v>879</v>
          </cell>
          <cell r="U19">
            <v>16444</v>
          </cell>
          <cell r="V19">
            <v>14472</v>
          </cell>
          <cell r="W19" t="e">
            <v>#DIV/0!</v>
          </cell>
          <cell r="X19">
            <v>16444</v>
          </cell>
          <cell r="Y19" t="e">
            <v>#DIV/0!</v>
          </cell>
          <cell r="Z19" t="str">
            <v/>
          </cell>
        </row>
        <row r="20">
          <cell r="A20" t="str">
            <v>B016</v>
          </cell>
          <cell r="B20">
            <v>16</v>
          </cell>
          <cell r="C20">
            <v>2209</v>
          </cell>
          <cell r="D20" t="str">
            <v>FREGOSO GOMEZ HUGO ALEJANDRO</v>
          </cell>
          <cell r="E20">
            <v>43467</v>
          </cell>
          <cell r="F20" t="str">
            <v>N/A</v>
          </cell>
          <cell r="G20" t="str">
            <v>DIRECCION GENERAL</v>
          </cell>
          <cell r="H20" t="str">
            <v>DIRECCION GENERAL</v>
          </cell>
          <cell r="I20" t="str">
            <v>CHOFER DE DIRECCION GENERAL</v>
          </cell>
          <cell r="J20" t="str">
            <v>BC</v>
          </cell>
          <cell r="K20" t="str">
            <v>1 1 01 1 PR01 01</v>
          </cell>
          <cell r="P20">
            <v>0</v>
          </cell>
          <cell r="Q20" t="str">
            <v>00</v>
          </cell>
          <cell r="R20">
            <v>14462</v>
          </cell>
          <cell r="S20">
            <v>1000</v>
          </cell>
          <cell r="T20">
            <v>955</v>
          </cell>
          <cell r="U20">
            <v>16417</v>
          </cell>
          <cell r="V20">
            <v>14462</v>
          </cell>
          <cell r="W20" t="e">
            <v>#DIV/0!</v>
          </cell>
          <cell r="X20">
            <v>16417</v>
          </cell>
          <cell r="Y20" t="e">
            <v>#DIV/0!</v>
          </cell>
          <cell r="Z20" t="str">
            <v/>
          </cell>
        </row>
        <row r="21">
          <cell r="A21" t="str">
            <v>B017</v>
          </cell>
          <cell r="B21">
            <v>17</v>
          </cell>
          <cell r="C21">
            <v>225</v>
          </cell>
          <cell r="D21" t="str">
            <v>LOPEZ VASQUEZ MA ELENA</v>
          </cell>
          <cell r="E21">
            <v>34981</v>
          </cell>
          <cell r="F21" t="str">
            <v>STIPEJAL</v>
          </cell>
          <cell r="G21" t="str">
            <v>DIRECCION GENERAL</v>
          </cell>
          <cell r="H21" t="str">
            <v>DIRECCION GENERAL</v>
          </cell>
          <cell r="I21" t="str">
            <v>SECRETARIA EJECUTIVA</v>
          </cell>
          <cell r="J21" t="str">
            <v>BS</v>
          </cell>
          <cell r="K21" t="str">
            <v>1 1 01 1 PR01 01</v>
          </cell>
          <cell r="P21">
            <v>0</v>
          </cell>
          <cell r="Q21" t="str">
            <v>00</v>
          </cell>
          <cell r="R21">
            <v>16017</v>
          </cell>
          <cell r="S21">
            <v>1000</v>
          </cell>
          <cell r="T21">
            <v>955</v>
          </cell>
          <cell r="U21">
            <v>17972</v>
          </cell>
          <cell r="V21">
            <v>16017</v>
          </cell>
          <cell r="W21" t="e">
            <v>#DIV/0!</v>
          </cell>
          <cell r="X21">
            <v>17972</v>
          </cell>
          <cell r="Y21" t="e">
            <v>#DIV/0!</v>
          </cell>
          <cell r="Z21" t="str">
            <v/>
          </cell>
        </row>
        <row r="22">
          <cell r="A22" t="str">
            <v>B018</v>
          </cell>
          <cell r="B22">
            <v>18</v>
          </cell>
          <cell r="C22">
            <v>1151</v>
          </cell>
          <cell r="D22" t="str">
            <v>HERNANDEZ CARLOS ESPERANZA</v>
          </cell>
          <cell r="E22">
            <v>39402</v>
          </cell>
          <cell r="F22" t="str">
            <v>STIPEJAL</v>
          </cell>
          <cell r="G22" t="str">
            <v>DIRECCION GENERAL</v>
          </cell>
          <cell r="H22" t="str">
            <v>DIRECCION GENERAL</v>
          </cell>
          <cell r="I22" t="str">
            <v>AUXILIAR DE INTENDENCIA</v>
          </cell>
          <cell r="J22" t="str">
            <v>BS</v>
          </cell>
          <cell r="K22" t="str">
            <v>1 1 01 1 PR01 01</v>
          </cell>
          <cell r="P22">
            <v>0</v>
          </cell>
          <cell r="Q22" t="str">
            <v>00</v>
          </cell>
          <cell r="R22">
            <v>11763</v>
          </cell>
          <cell r="S22">
            <v>1000</v>
          </cell>
          <cell r="T22">
            <v>932</v>
          </cell>
          <cell r="U22">
            <v>13695</v>
          </cell>
          <cell r="V22">
            <v>11763</v>
          </cell>
          <cell r="W22" t="e">
            <v>#DIV/0!</v>
          </cell>
          <cell r="X22">
            <v>13695</v>
          </cell>
          <cell r="Y22" t="e">
            <v>#DIV/0!</v>
          </cell>
          <cell r="Z22" t="str">
            <v/>
          </cell>
        </row>
        <row r="23">
          <cell r="A23" t="str">
            <v>B019</v>
          </cell>
          <cell r="B23">
            <v>19</v>
          </cell>
          <cell r="C23">
            <v>2095</v>
          </cell>
          <cell r="D23" t="str">
            <v>VIGUERAS BARCENAS JUAN PABLO</v>
          </cell>
          <cell r="E23">
            <v>43440</v>
          </cell>
          <cell r="F23" t="str">
            <v>N/A</v>
          </cell>
          <cell r="G23" t="str">
            <v>DIRECCION GENERAL</v>
          </cell>
          <cell r="H23" t="str">
            <v>COMUNICACION SOCIAL</v>
          </cell>
          <cell r="I23" t="str">
            <v>DIRECTOR DE COMUNICACION SOCIAL Y RELACIONES PUBLICAS</v>
          </cell>
          <cell r="J23" t="str">
            <v>BC</v>
          </cell>
          <cell r="K23" t="str">
            <v>1 1 01 1 PR01 54</v>
          </cell>
          <cell r="P23">
            <v>0</v>
          </cell>
          <cell r="Q23" t="str">
            <v>21</v>
          </cell>
          <cell r="R23">
            <v>39023</v>
          </cell>
          <cell r="S23">
            <v>1808</v>
          </cell>
          <cell r="T23">
            <v>1299</v>
          </cell>
          <cell r="U23">
            <v>42130</v>
          </cell>
          <cell r="V23">
            <v>39023</v>
          </cell>
          <cell r="W23" t="e">
            <v>#DIV/0!</v>
          </cell>
          <cell r="X23">
            <v>42130</v>
          </cell>
          <cell r="Y23" t="e">
            <v>#DIV/0!</v>
          </cell>
          <cell r="Z23" t="str">
            <v/>
          </cell>
        </row>
        <row r="24">
          <cell r="A24" t="str">
            <v>T020</v>
          </cell>
          <cell r="B24">
            <v>20</v>
          </cell>
          <cell r="C24">
            <v>2130</v>
          </cell>
          <cell r="D24" t="str">
            <v>RODRIGUEZ OCHOA MARIO</v>
          </cell>
          <cell r="E24">
            <v>43467</v>
          </cell>
          <cell r="F24" t="str">
            <v>N/A</v>
          </cell>
          <cell r="G24" t="str">
            <v>DIRECCION GENERAL</v>
          </cell>
          <cell r="H24" t="str">
            <v>COMUNICACION SOCIAl</v>
          </cell>
          <cell r="I24" t="str">
            <v>CAMAROGRAFO</v>
          </cell>
          <cell r="J24" t="str">
            <v>TR</v>
          </cell>
          <cell r="K24" t="str">
            <v>1 1 01 1 PR01 54</v>
          </cell>
          <cell r="P24">
            <v>0</v>
          </cell>
          <cell r="Q24" t="str">
            <v>15</v>
          </cell>
          <cell r="R24">
            <v>20758</v>
          </cell>
          <cell r="S24">
            <v>0</v>
          </cell>
          <cell r="T24">
            <v>0</v>
          </cell>
          <cell r="U24">
            <v>20758</v>
          </cell>
          <cell r="V24">
            <v>20758</v>
          </cell>
          <cell r="W24" t="e">
            <v>#DIV/0!</v>
          </cell>
          <cell r="X24">
            <v>20758</v>
          </cell>
          <cell r="Y24" t="e">
            <v>#DIV/0!</v>
          </cell>
          <cell r="Z24" t="str">
            <v/>
          </cell>
        </row>
        <row r="25">
          <cell r="A25" t="str">
            <v>B021</v>
          </cell>
          <cell r="B25">
            <v>21</v>
          </cell>
          <cell r="C25">
            <v>1128</v>
          </cell>
          <cell r="D25" t="str">
            <v>FLORES ZALDO LORNA LIZBETH</v>
          </cell>
          <cell r="E25">
            <v>39287</v>
          </cell>
          <cell r="F25" t="str">
            <v>SIEIPEJAL</v>
          </cell>
          <cell r="G25" t="str">
            <v>DIRECCION GENERAL</v>
          </cell>
          <cell r="H25" t="str">
            <v>COMUNICACION SOCIAL</v>
          </cell>
          <cell r="I25" t="str">
            <v>ADMINISTRATIVO ESPECIALIZADO</v>
          </cell>
          <cell r="J25" t="str">
            <v>BS</v>
          </cell>
          <cell r="K25" t="str">
            <v>1 1 01 1 PR01 54</v>
          </cell>
          <cell r="P25">
            <v>0</v>
          </cell>
          <cell r="Q25" t="str">
            <v>12</v>
          </cell>
          <cell r="R25">
            <v>15441</v>
          </cell>
          <cell r="S25">
            <v>1099</v>
          </cell>
          <cell r="T25">
            <v>889</v>
          </cell>
          <cell r="U25">
            <v>17429</v>
          </cell>
          <cell r="V25">
            <v>15441</v>
          </cell>
          <cell r="W25" t="e">
            <v>#DIV/0!</v>
          </cell>
          <cell r="X25">
            <v>17429</v>
          </cell>
          <cell r="Y25" t="e">
            <v>#DIV/0!</v>
          </cell>
          <cell r="Z25" t="str">
            <v/>
          </cell>
        </row>
        <row r="26">
          <cell r="A26" t="str">
            <v>T022</v>
          </cell>
          <cell r="B26">
            <v>22</v>
          </cell>
          <cell r="C26">
            <v>2147</v>
          </cell>
          <cell r="D26" t="str">
            <v>LOPEZ AGUILAR STEPHANIA LORELY</v>
          </cell>
          <cell r="E26">
            <v>43440</v>
          </cell>
          <cell r="F26" t="str">
            <v>N/A</v>
          </cell>
          <cell r="G26" t="str">
            <v>DIRECCION GENERAL</v>
          </cell>
          <cell r="H26" t="str">
            <v>COMUNICACION SOCIAL</v>
          </cell>
          <cell r="I26" t="str">
            <v>ADMINISTRATIVO ESPECIALIZADO</v>
          </cell>
          <cell r="J26" t="str">
            <v>TR</v>
          </cell>
          <cell r="K26" t="str">
            <v>1 1 01 1 PR01 54</v>
          </cell>
          <cell r="P26">
            <v>0</v>
          </cell>
          <cell r="Q26" t="str">
            <v>12</v>
          </cell>
          <cell r="R26">
            <v>15441</v>
          </cell>
          <cell r="S26">
            <v>0</v>
          </cell>
          <cell r="T26">
            <v>0</v>
          </cell>
          <cell r="U26">
            <v>15441</v>
          </cell>
          <cell r="V26">
            <v>15441</v>
          </cell>
          <cell r="W26" t="e">
            <v>#DIV/0!</v>
          </cell>
          <cell r="X26">
            <v>15441</v>
          </cell>
          <cell r="Y26" t="e">
            <v>#DIV/0!</v>
          </cell>
          <cell r="Z26" t="str">
            <v/>
          </cell>
        </row>
        <row r="27">
          <cell r="A27" t="str">
            <v>B023</v>
          </cell>
          <cell r="B27">
            <v>23</v>
          </cell>
          <cell r="C27">
            <v>212</v>
          </cell>
          <cell r="D27" t="str">
            <v>GUTIERREZ BRAVO ANA ISABEL</v>
          </cell>
          <cell r="E27">
            <v>34844</v>
          </cell>
          <cell r="F27" t="str">
            <v>N/A</v>
          </cell>
          <cell r="G27" t="str">
            <v>DIRECCION GENERAL</v>
          </cell>
          <cell r="H27" t="str">
            <v>TRANSPARENCIA E INFORMACION PUBLICA</v>
          </cell>
          <cell r="I27" t="str">
            <v>COORDINADOR DE LA UNIDAD DE TRANSPARENCIA</v>
          </cell>
          <cell r="J27" t="str">
            <v>BC</v>
          </cell>
          <cell r="K27" t="str">
            <v>1 1 01 1 PR01 77</v>
          </cell>
          <cell r="P27">
            <v>0</v>
          </cell>
          <cell r="Q27" t="str">
            <v>20</v>
          </cell>
          <cell r="R27">
            <v>35981</v>
          </cell>
          <cell r="S27">
            <v>1680</v>
          </cell>
          <cell r="T27">
            <v>1191</v>
          </cell>
          <cell r="U27">
            <v>38852</v>
          </cell>
          <cell r="V27">
            <v>35981</v>
          </cell>
          <cell r="W27" t="e">
            <v>#DIV/0!</v>
          </cell>
          <cell r="X27">
            <v>38852</v>
          </cell>
          <cell r="Y27" t="e">
            <v>#DIV/0!</v>
          </cell>
          <cell r="Z27" t="str">
            <v/>
          </cell>
        </row>
        <row r="28">
          <cell r="A28" t="str">
            <v>B024</v>
          </cell>
          <cell r="B28">
            <v>24</v>
          </cell>
          <cell r="C28">
            <v>1527</v>
          </cell>
          <cell r="D28" t="str">
            <v>GUERRERO RAMIREZ MARTHA GUADALUPE</v>
          </cell>
          <cell r="E28">
            <v>41244</v>
          </cell>
          <cell r="F28" t="str">
            <v>SIEIPEJAL</v>
          </cell>
          <cell r="G28" t="str">
            <v>DIRECCION GENERAL</v>
          </cell>
          <cell r="H28" t="str">
            <v>TRANSPARENCIA E INFORMACION PUBLICA</v>
          </cell>
          <cell r="I28" t="str">
            <v>ABOGADO</v>
          </cell>
          <cell r="J28" t="str">
            <v>BS</v>
          </cell>
          <cell r="K28" t="str">
            <v>1 1 01 1 PR01 77</v>
          </cell>
          <cell r="P28">
            <v>0</v>
          </cell>
          <cell r="Q28" t="str">
            <v>13</v>
          </cell>
          <cell r="R28">
            <v>16635</v>
          </cell>
          <cell r="S28">
            <v>1128</v>
          </cell>
          <cell r="T28">
            <v>903</v>
          </cell>
          <cell r="U28">
            <v>18666</v>
          </cell>
          <cell r="V28">
            <v>16635</v>
          </cell>
          <cell r="W28" t="e">
            <v>#DIV/0!</v>
          </cell>
          <cell r="X28">
            <v>18666</v>
          </cell>
          <cell r="Y28" t="e">
            <v>#DIV/0!</v>
          </cell>
          <cell r="Z28" t="str">
            <v/>
          </cell>
        </row>
        <row r="29">
          <cell r="A29" t="str">
            <v>B025</v>
          </cell>
          <cell r="B29">
            <v>25</v>
          </cell>
          <cell r="C29">
            <v>1309</v>
          </cell>
          <cell r="D29" t="str">
            <v>CAMARA LOPEZ RAUL</v>
          </cell>
          <cell r="E29">
            <v>40238</v>
          </cell>
          <cell r="F29" t="str">
            <v>SIEIPEJAL</v>
          </cell>
          <cell r="G29" t="str">
            <v>DIRECCION GENERAL</v>
          </cell>
          <cell r="H29" t="str">
            <v>TRANSPARENCIA E INFORMACION PUBLICA</v>
          </cell>
          <cell r="I29" t="str">
            <v>ADMINISTRATIVO ESPECIALIZADO</v>
          </cell>
          <cell r="J29" t="str">
            <v>BS</v>
          </cell>
          <cell r="K29" t="str">
            <v>1 1 01 1 PR01 77</v>
          </cell>
          <cell r="P29">
            <v>0</v>
          </cell>
          <cell r="Q29" t="str">
            <v>12</v>
          </cell>
          <cell r="R29">
            <v>15441</v>
          </cell>
          <cell r="S29">
            <v>1099</v>
          </cell>
          <cell r="T29">
            <v>889</v>
          </cell>
          <cell r="U29">
            <v>17429</v>
          </cell>
          <cell r="V29">
            <v>15441</v>
          </cell>
          <cell r="W29" t="e">
            <v>#DIV/0!</v>
          </cell>
          <cell r="X29">
            <v>17429</v>
          </cell>
          <cell r="Y29" t="e">
            <v>#DIV/0!</v>
          </cell>
          <cell r="Z29" t="str">
            <v/>
          </cell>
        </row>
        <row r="30">
          <cell r="A30" t="str">
            <v>T026</v>
          </cell>
          <cell r="B30">
            <v>26</v>
          </cell>
          <cell r="C30">
            <v>2062</v>
          </cell>
          <cell r="D30" t="str">
            <v>MACIAS GUERRA KARLA PAOLA</v>
          </cell>
          <cell r="E30">
            <v>43497</v>
          </cell>
          <cell r="F30" t="str">
            <v>N/A</v>
          </cell>
          <cell r="G30" t="str">
            <v>DIRECCION GENERAL</v>
          </cell>
          <cell r="H30" t="str">
            <v>TRANSPARENCIA E INFORMACION PUBLICA</v>
          </cell>
          <cell r="I30" t="str">
            <v>AUXILIAR ADMINISTRATIVO</v>
          </cell>
          <cell r="J30" t="str">
            <v>TR</v>
          </cell>
          <cell r="K30" t="str">
            <v>1 1 01 1 PR01 77</v>
          </cell>
          <cell r="P30">
            <v>0</v>
          </cell>
          <cell r="Q30" t="str">
            <v>10</v>
          </cell>
          <cell r="R30">
            <v>13726</v>
          </cell>
          <cell r="S30">
            <v>0</v>
          </cell>
          <cell r="T30">
            <v>0</v>
          </cell>
          <cell r="U30">
            <v>13726</v>
          </cell>
          <cell r="V30">
            <v>13726</v>
          </cell>
          <cell r="W30" t="e">
            <v>#DIV/0!</v>
          </cell>
          <cell r="X30">
            <v>13726</v>
          </cell>
          <cell r="Y30" t="e">
            <v>#DIV/0!</v>
          </cell>
          <cell r="Z30" t="str">
            <v/>
          </cell>
        </row>
        <row r="31">
          <cell r="A31" t="str">
            <v>B027</v>
          </cell>
          <cell r="B31">
            <v>27</v>
          </cell>
          <cell r="C31">
            <v>920</v>
          </cell>
          <cell r="D31" t="str">
            <v>MARTINEZ BARAJAS BLANCA TERESA</v>
          </cell>
          <cell r="E31">
            <v>38062</v>
          </cell>
          <cell r="F31" t="str">
            <v>SIEIPEJAL</v>
          </cell>
          <cell r="G31" t="str">
            <v>DIRECCION GENERAL</v>
          </cell>
          <cell r="H31" t="str">
            <v>TRANSPARENCIA E INFORMACION PUBLICA</v>
          </cell>
          <cell r="I31" t="str">
            <v>AUXILIAR ADMINISTRATIVO</v>
          </cell>
          <cell r="J31" t="str">
            <v>BS</v>
          </cell>
          <cell r="K31" t="str">
            <v>1 1 01 1 PR01 77</v>
          </cell>
          <cell r="P31">
            <v>0</v>
          </cell>
          <cell r="Q31" t="str">
            <v>09</v>
          </cell>
          <cell r="R31">
            <v>13401</v>
          </cell>
          <cell r="S31">
            <v>957</v>
          </cell>
          <cell r="T31">
            <v>861</v>
          </cell>
          <cell r="U31">
            <v>15219</v>
          </cell>
          <cell r="V31">
            <v>13401</v>
          </cell>
          <cell r="W31" t="e">
            <v>#DIV/0!</v>
          </cell>
          <cell r="X31">
            <v>15219</v>
          </cell>
          <cell r="Y31" t="e">
            <v>#DIV/0!</v>
          </cell>
          <cell r="Z31" t="str">
            <v/>
          </cell>
        </row>
        <row r="32">
          <cell r="A32" t="str">
            <v>B028</v>
          </cell>
          <cell r="B32">
            <v>28</v>
          </cell>
          <cell r="C32">
            <v>1305</v>
          </cell>
          <cell r="D32" t="str">
            <v>CASTELLANOS ALVAREZ RODRIGO</v>
          </cell>
          <cell r="E32">
            <v>40253</v>
          </cell>
          <cell r="F32" t="str">
            <v>N/A</v>
          </cell>
          <cell r="G32" t="str">
            <v>DIRECCION GENERAL</v>
          </cell>
          <cell r="H32" t="str">
            <v>TRANSPARENCIA E INFORMACION PUBLICA</v>
          </cell>
          <cell r="I32" t="str">
            <v>SUPERVISOR A</v>
          </cell>
          <cell r="J32" t="str">
            <v>BC</v>
          </cell>
          <cell r="K32" t="str">
            <v>1 1 01 1 PR01 77</v>
          </cell>
          <cell r="P32">
            <v>0</v>
          </cell>
          <cell r="Q32" t="str">
            <v>00</v>
          </cell>
          <cell r="R32">
            <v>19489</v>
          </cell>
          <cell r="S32">
            <v>1000</v>
          </cell>
          <cell r="T32">
            <v>955</v>
          </cell>
          <cell r="U32">
            <v>21444</v>
          </cell>
          <cell r="V32">
            <v>19489</v>
          </cell>
          <cell r="W32" t="e">
            <v>#DIV/0!</v>
          </cell>
          <cell r="X32">
            <v>21444</v>
          </cell>
          <cell r="Y32" t="e">
            <v>#DIV/0!</v>
          </cell>
          <cell r="Z32" t="str">
            <v/>
          </cell>
        </row>
        <row r="33">
          <cell r="A33" t="str">
            <v>B029</v>
          </cell>
          <cell r="B33">
            <v>29</v>
          </cell>
          <cell r="C33">
            <v>2089</v>
          </cell>
          <cell r="D33" t="str">
            <v>GARCIA FLORES JOSE</v>
          </cell>
          <cell r="E33">
            <v>43440</v>
          </cell>
          <cell r="F33" t="str">
            <v>N/A</v>
          </cell>
          <cell r="G33" t="str">
            <v>DIRECCION DE INFORMATICA</v>
          </cell>
          <cell r="H33" t="str">
            <v>TECNOLOGIAS DE INFORMACION</v>
          </cell>
          <cell r="I33" t="str">
            <v>DIRECTOR GENERAL DE INFORMATICA Y SISTEMAS</v>
          </cell>
          <cell r="J33" t="str">
            <v>BC</v>
          </cell>
          <cell r="K33" t="str">
            <v>1 1 02 2 PR10 69</v>
          </cell>
          <cell r="P33">
            <v>0</v>
          </cell>
          <cell r="Q33" t="str">
            <v>25</v>
          </cell>
          <cell r="R33">
            <v>62968</v>
          </cell>
          <cell r="S33">
            <v>2288</v>
          </cell>
          <cell r="T33">
            <v>1617</v>
          </cell>
          <cell r="U33">
            <v>66873</v>
          </cell>
          <cell r="V33">
            <v>62968</v>
          </cell>
          <cell r="W33" t="e">
            <v>#DIV/0!</v>
          </cell>
          <cell r="X33">
            <v>66873</v>
          </cell>
          <cell r="Y33" t="e">
            <v>#DIV/0!</v>
          </cell>
          <cell r="Z33" t="str">
            <v/>
          </cell>
        </row>
        <row r="34">
          <cell r="A34" t="str">
            <v>B030</v>
          </cell>
          <cell r="B34">
            <v>30</v>
          </cell>
          <cell r="C34">
            <v>213</v>
          </cell>
          <cell r="D34" t="str">
            <v>ARAMBULA PEREZ RUBEN BERNARDO</v>
          </cell>
          <cell r="E34">
            <v>34858</v>
          </cell>
          <cell r="F34" t="str">
            <v>N/A</v>
          </cell>
          <cell r="G34" t="str">
            <v>DIRECCION DE INFORMATICA</v>
          </cell>
          <cell r="H34" t="str">
            <v>TECNOLOGIAS DE INFORMACION</v>
          </cell>
          <cell r="I34" t="str">
            <v>DIRECTOR DE INFORMACION DE INGENIERIA DE SOFTWARE</v>
          </cell>
          <cell r="J34" t="str">
            <v>BC</v>
          </cell>
          <cell r="K34" t="str">
            <v>1 1 02 2 PR10 69</v>
          </cell>
          <cell r="P34">
            <v>0</v>
          </cell>
          <cell r="Q34" t="str">
            <v>21</v>
          </cell>
          <cell r="R34">
            <v>39023</v>
          </cell>
          <cell r="S34">
            <v>1808</v>
          </cell>
          <cell r="T34">
            <v>1299</v>
          </cell>
          <cell r="U34">
            <v>42130</v>
          </cell>
          <cell r="V34">
            <v>39023</v>
          </cell>
          <cell r="W34" t="e">
            <v>#DIV/0!</v>
          </cell>
          <cell r="X34">
            <v>42130</v>
          </cell>
          <cell r="Y34" t="e">
            <v>#DIV/0!</v>
          </cell>
          <cell r="Z34" t="str">
            <v/>
          </cell>
        </row>
        <row r="35">
          <cell r="A35" t="str">
            <v>B031</v>
          </cell>
          <cell r="B35">
            <v>31</v>
          </cell>
          <cell r="C35">
            <v>277</v>
          </cell>
          <cell r="D35" t="str">
            <v>VELASCO PONCE MARIA GUADALUPE</v>
          </cell>
          <cell r="E35">
            <v>35331</v>
          </cell>
          <cell r="F35" t="str">
            <v>N/A</v>
          </cell>
          <cell r="G35" t="str">
            <v>DIRECCION DE INFORMATICA</v>
          </cell>
          <cell r="H35" t="str">
            <v>TECNOLOGIAS DE INFORMACION</v>
          </cell>
          <cell r="I35" t="str">
            <v>DIRECTOR DE PLANEACION Y PROYECTOS TECNOLOGICOS</v>
          </cell>
          <cell r="J35" t="str">
            <v>BC</v>
          </cell>
          <cell r="K35" t="str">
            <v>1 1 02 2 PR10 69</v>
          </cell>
          <cell r="P35">
            <v>0</v>
          </cell>
          <cell r="Q35" t="str">
            <v>21</v>
          </cell>
          <cell r="R35">
            <v>39023</v>
          </cell>
          <cell r="S35">
            <v>1808</v>
          </cell>
          <cell r="T35">
            <v>1299</v>
          </cell>
          <cell r="U35">
            <v>42130</v>
          </cell>
          <cell r="V35">
            <v>39023</v>
          </cell>
          <cell r="W35" t="e">
            <v>#DIV/0!</v>
          </cell>
          <cell r="X35">
            <v>42130</v>
          </cell>
          <cell r="Y35" t="e">
            <v>#DIV/0!</v>
          </cell>
          <cell r="Z35" t="str">
            <v/>
          </cell>
        </row>
        <row r="36">
          <cell r="A36" t="str">
            <v>B032</v>
          </cell>
          <cell r="B36">
            <v>32</v>
          </cell>
          <cell r="C36">
            <v>1053</v>
          </cell>
          <cell r="D36" t="str">
            <v>CERVANTES TAMAYO RODRIGO</v>
          </cell>
          <cell r="E36">
            <v>38684</v>
          </cell>
          <cell r="F36" t="str">
            <v>N/A</v>
          </cell>
          <cell r="G36" t="str">
            <v>DIRECCION DE INFORMATICA</v>
          </cell>
          <cell r="H36" t="str">
            <v>TECNOLOGIAS DE INFORMACION</v>
          </cell>
          <cell r="I36" t="str">
            <v>DIRECTOR DE INFRAESTRUCTURA DE TECNOLOGIAS DE LA INFORMACION</v>
          </cell>
          <cell r="J36" t="str">
            <v>BC</v>
          </cell>
          <cell r="K36" t="str">
            <v>1 1 02 2 PR10 69</v>
          </cell>
          <cell r="P36">
            <v>0</v>
          </cell>
          <cell r="Q36" t="str">
            <v>21</v>
          </cell>
          <cell r="R36">
            <v>39023</v>
          </cell>
          <cell r="S36">
            <v>1808</v>
          </cell>
          <cell r="T36">
            <v>1299</v>
          </cell>
          <cell r="U36">
            <v>42130</v>
          </cell>
          <cell r="V36">
            <v>39023</v>
          </cell>
          <cell r="W36" t="e">
            <v>#DIV/0!</v>
          </cell>
          <cell r="X36">
            <v>42130</v>
          </cell>
          <cell r="Y36" t="e">
            <v>#DIV/0!</v>
          </cell>
          <cell r="Z36" t="str">
            <v/>
          </cell>
        </row>
        <row r="37">
          <cell r="A37" t="str">
            <v>B033</v>
          </cell>
          <cell r="B37">
            <v>33</v>
          </cell>
          <cell r="C37">
            <v>813</v>
          </cell>
          <cell r="D37" t="str">
            <v>CARRILLO FLORES JOSE LUIS</v>
          </cell>
          <cell r="E37">
            <v>37545</v>
          </cell>
          <cell r="F37" t="str">
            <v>N/A</v>
          </cell>
          <cell r="G37" t="str">
            <v>DIRECCION DE INFORMATICA</v>
          </cell>
          <cell r="H37" t="str">
            <v>TECNOLOGIAS DE INFORMACION</v>
          </cell>
          <cell r="I37" t="str">
            <v>ESPEC.PROC. DE INF.COMUNICACIONES</v>
          </cell>
          <cell r="J37" t="str">
            <v>BC</v>
          </cell>
          <cell r="K37" t="str">
            <v>1 1 02 2 PR10 69</v>
          </cell>
          <cell r="P37">
            <v>0</v>
          </cell>
          <cell r="Q37" t="str">
            <v>18</v>
          </cell>
          <cell r="R37">
            <v>29714</v>
          </cell>
          <cell r="S37">
            <v>1465</v>
          </cell>
          <cell r="T37">
            <v>1087</v>
          </cell>
          <cell r="U37">
            <v>32266</v>
          </cell>
          <cell r="V37">
            <v>29714</v>
          </cell>
          <cell r="W37" t="e">
            <v>#DIV/0!</v>
          </cell>
          <cell r="X37">
            <v>32266</v>
          </cell>
          <cell r="Y37" t="e">
            <v>#DIV/0!</v>
          </cell>
          <cell r="Z37" t="str">
            <v/>
          </cell>
        </row>
        <row r="38">
          <cell r="A38" t="str">
            <v>B034</v>
          </cell>
          <cell r="B38">
            <v>34</v>
          </cell>
          <cell r="C38">
            <v>2333</v>
          </cell>
          <cell r="D38" t="str">
            <v>CARVAJAL PADILLA RAFAEL</v>
          </cell>
          <cell r="E38">
            <v>43892</v>
          </cell>
          <cell r="F38" t="str">
            <v>N/A</v>
          </cell>
          <cell r="G38" t="str">
            <v>DIRECCION DE INFORMATICA</v>
          </cell>
          <cell r="H38" t="str">
            <v>TECNOLOGIAS DE INFORMACION</v>
          </cell>
          <cell r="I38" t="str">
            <v>ESPECIALISTA EN PROCESOS DE INFORMACION</v>
          </cell>
          <cell r="J38" t="str">
            <v>BC</v>
          </cell>
          <cell r="K38" t="str">
            <v>1 1 02 2 PR10 69</v>
          </cell>
          <cell r="P38">
            <v>0</v>
          </cell>
          <cell r="Q38" t="str">
            <v>18</v>
          </cell>
          <cell r="R38">
            <v>29714</v>
          </cell>
          <cell r="S38">
            <v>1465</v>
          </cell>
          <cell r="T38">
            <v>1087</v>
          </cell>
          <cell r="U38">
            <v>32266</v>
          </cell>
          <cell r="V38">
            <v>29714</v>
          </cell>
          <cell r="W38" t="e">
            <v>#DIV/0!</v>
          </cell>
          <cell r="X38">
            <v>32266</v>
          </cell>
          <cell r="Y38" t="e">
            <v>#DIV/0!</v>
          </cell>
          <cell r="Z38" t="str">
            <v/>
          </cell>
        </row>
        <row r="39">
          <cell r="A39" t="str">
            <v>T035</v>
          </cell>
          <cell r="B39">
            <v>35</v>
          </cell>
          <cell r="C39">
            <v>2305</v>
          </cell>
          <cell r="D39" t="str">
            <v>CARMONA LEYVA OLIVER JOSHUA</v>
          </cell>
          <cell r="E39">
            <v>43725</v>
          </cell>
          <cell r="F39" t="str">
            <v>N/A</v>
          </cell>
          <cell r="G39" t="str">
            <v>DIRECCION DE INFORMATICA</v>
          </cell>
          <cell r="H39" t="str">
            <v>TECNOLOGIAS DE INFORMACION</v>
          </cell>
          <cell r="I39" t="str">
            <v>ENCARGADO DE SEGURIDAD DE INFORMACION</v>
          </cell>
          <cell r="J39" t="str">
            <v>TR</v>
          </cell>
          <cell r="K39" t="str">
            <v>1 1 02 2 PR10 69</v>
          </cell>
          <cell r="P39">
            <v>0</v>
          </cell>
          <cell r="Q39" t="str">
            <v>18</v>
          </cell>
          <cell r="R39">
            <v>29714</v>
          </cell>
          <cell r="S39">
            <v>0</v>
          </cell>
          <cell r="T39">
            <v>0</v>
          </cell>
          <cell r="U39">
            <v>29714</v>
          </cell>
          <cell r="V39">
            <v>29714</v>
          </cell>
          <cell r="W39" t="e">
            <v>#DIV/0!</v>
          </cell>
          <cell r="X39">
            <v>29714</v>
          </cell>
          <cell r="Y39" t="e">
            <v>#DIV/0!</v>
          </cell>
          <cell r="Z39" t="str">
            <v/>
          </cell>
        </row>
        <row r="40">
          <cell r="A40" t="str">
            <v>B036</v>
          </cell>
          <cell r="B40">
            <v>36</v>
          </cell>
          <cell r="C40">
            <v>1571</v>
          </cell>
          <cell r="D40" t="str">
            <v>RAMIREZ CARDENAS ELENA PATRICIA</v>
          </cell>
          <cell r="E40">
            <v>43805</v>
          </cell>
          <cell r="F40" t="str">
            <v>N/A</v>
          </cell>
          <cell r="G40" t="str">
            <v>DIRECCION DE INFORMATICA</v>
          </cell>
          <cell r="H40" t="str">
            <v>TECNOLOGIAS DE INFORMACION</v>
          </cell>
          <cell r="I40" t="str">
            <v>ESPECIALISTA EN PROCESOS DE INFORMACION</v>
          </cell>
          <cell r="J40" t="str">
            <v>BC</v>
          </cell>
          <cell r="K40" t="str">
            <v>1 1 02 2 PR10 69</v>
          </cell>
          <cell r="P40">
            <v>0</v>
          </cell>
          <cell r="Q40" t="str">
            <v>17</v>
          </cell>
          <cell r="R40">
            <v>26346</v>
          </cell>
          <cell r="S40">
            <v>1286</v>
          </cell>
          <cell r="T40">
            <v>1057</v>
          </cell>
          <cell r="U40">
            <v>28689</v>
          </cell>
          <cell r="V40">
            <v>26346</v>
          </cell>
          <cell r="W40" t="e">
            <v>#DIV/0!</v>
          </cell>
          <cell r="X40">
            <v>28689</v>
          </cell>
          <cell r="Y40" t="e">
            <v>#DIV/0!</v>
          </cell>
          <cell r="Z40" t="str">
            <v/>
          </cell>
        </row>
        <row r="41">
          <cell r="A41" t="str">
            <v>B037</v>
          </cell>
          <cell r="B41">
            <v>37</v>
          </cell>
          <cell r="C41">
            <v>1182</v>
          </cell>
          <cell r="D41" t="str">
            <v>PATIÑO AGUILERA CARLOS ANDRES</v>
          </cell>
          <cell r="E41">
            <v>41852</v>
          </cell>
          <cell r="F41" t="str">
            <v>N/A</v>
          </cell>
          <cell r="G41" t="str">
            <v>DIRECCION DE INFORMATICA</v>
          </cell>
          <cell r="H41" t="str">
            <v>TECNOLOGIAS DE INFORMACION</v>
          </cell>
          <cell r="I41" t="str">
            <v>ESPECIALISTA EN PROCESOS DE INFORMACION</v>
          </cell>
          <cell r="J41" t="str">
            <v>BC</v>
          </cell>
          <cell r="K41" t="str">
            <v>1 1 02 2 PR10 69</v>
          </cell>
          <cell r="P41">
            <v>0</v>
          </cell>
          <cell r="Q41" t="str">
            <v>17</v>
          </cell>
          <cell r="R41">
            <v>26346</v>
          </cell>
          <cell r="S41">
            <v>1286</v>
          </cell>
          <cell r="T41">
            <v>1057</v>
          </cell>
          <cell r="U41">
            <v>28689</v>
          </cell>
          <cell r="V41">
            <v>26346</v>
          </cell>
          <cell r="W41" t="e">
            <v>#DIV/0!</v>
          </cell>
          <cell r="X41">
            <v>28689</v>
          </cell>
          <cell r="Y41" t="e">
            <v>#DIV/0!</v>
          </cell>
          <cell r="Z41" t="str">
            <v/>
          </cell>
        </row>
        <row r="42">
          <cell r="A42" t="str">
            <v>B038</v>
          </cell>
          <cell r="B42">
            <v>38</v>
          </cell>
          <cell r="C42">
            <v>1623</v>
          </cell>
          <cell r="D42" t="str">
            <v>GODINEZ CHAVOYA ADRIANA DEL ROCIO</v>
          </cell>
          <cell r="E42">
            <v>43440</v>
          </cell>
          <cell r="F42" t="str">
            <v>N/A</v>
          </cell>
          <cell r="G42" t="str">
            <v>DIRECCION DE INFORMATICA</v>
          </cell>
          <cell r="H42" t="str">
            <v>TECNOLOGIAS DE INFORMACION</v>
          </cell>
          <cell r="I42" t="str">
            <v>ESPECIALISTA EN PROCESOS DE INFORMACION</v>
          </cell>
          <cell r="J42" t="str">
            <v>BC</v>
          </cell>
          <cell r="K42" t="str">
            <v>1 1 02 2 PR10 69</v>
          </cell>
          <cell r="P42">
            <v>0</v>
          </cell>
          <cell r="Q42" t="str">
            <v>17</v>
          </cell>
          <cell r="R42">
            <v>26346</v>
          </cell>
          <cell r="S42">
            <v>1286</v>
          </cell>
          <cell r="T42">
            <v>1057</v>
          </cell>
          <cell r="U42">
            <v>28689</v>
          </cell>
          <cell r="V42">
            <v>26346</v>
          </cell>
          <cell r="W42" t="e">
            <v>#DIV/0!</v>
          </cell>
          <cell r="X42">
            <v>28689</v>
          </cell>
          <cell r="Y42" t="e">
            <v>#DIV/0!</v>
          </cell>
          <cell r="Z42" t="str">
            <v/>
          </cell>
        </row>
        <row r="43">
          <cell r="A43" t="str">
            <v>B039</v>
          </cell>
          <cell r="B43">
            <v>39</v>
          </cell>
          <cell r="C43">
            <v>2214</v>
          </cell>
          <cell r="D43" t="str">
            <v>CALVARIO RAMOS ARMANDO</v>
          </cell>
          <cell r="E43">
            <v>43467</v>
          </cell>
          <cell r="F43" t="str">
            <v>N/A</v>
          </cell>
          <cell r="G43" t="str">
            <v>DIRECCION DE INFORMATICA</v>
          </cell>
          <cell r="H43" t="str">
            <v>TECNOLOGIAS DE INFORMACION</v>
          </cell>
          <cell r="I43" t="str">
            <v>ESPECIALISTA EN PROCESOS DE INFORMACION</v>
          </cell>
          <cell r="J43" t="str">
            <v>BC</v>
          </cell>
          <cell r="K43" t="str">
            <v>1 1 02 2 PR10 69</v>
          </cell>
          <cell r="P43">
            <v>0</v>
          </cell>
          <cell r="Q43" t="str">
            <v>17</v>
          </cell>
          <cell r="R43">
            <v>26346</v>
          </cell>
          <cell r="S43">
            <v>1286</v>
          </cell>
          <cell r="T43">
            <v>1057</v>
          </cell>
          <cell r="U43">
            <v>28689</v>
          </cell>
          <cell r="V43">
            <v>26346</v>
          </cell>
          <cell r="W43" t="e">
            <v>#DIV/0!</v>
          </cell>
          <cell r="X43">
            <v>28689</v>
          </cell>
          <cell r="Y43" t="e">
            <v>#DIV/0!</v>
          </cell>
          <cell r="Z43" t="str">
            <v/>
          </cell>
        </row>
        <row r="44">
          <cell r="A44" t="str">
            <v>B040</v>
          </cell>
          <cell r="B44">
            <v>40</v>
          </cell>
          <cell r="C44">
            <v>1893</v>
          </cell>
          <cell r="D44" t="str">
            <v>VILLALPANDO GALINDO HECTOR MANUEL</v>
          </cell>
          <cell r="E44">
            <v>43481</v>
          </cell>
          <cell r="F44" t="str">
            <v>N/A</v>
          </cell>
          <cell r="G44" t="str">
            <v>DIRECCION DE INFORMATICA</v>
          </cell>
          <cell r="H44" t="str">
            <v>TECNOLOGIAS DE INFORMACION</v>
          </cell>
          <cell r="I44" t="str">
            <v>ESPECIALISTA EN PROCESOS DE INFORMACION</v>
          </cell>
          <cell r="J44" t="str">
            <v>BC</v>
          </cell>
          <cell r="K44" t="str">
            <v>1 1 02 2 PR10 69</v>
          </cell>
          <cell r="P44">
            <v>0</v>
          </cell>
          <cell r="Q44" t="str">
            <v>17</v>
          </cell>
          <cell r="R44">
            <v>26346</v>
          </cell>
          <cell r="S44">
            <v>1286</v>
          </cell>
          <cell r="T44">
            <v>1057</v>
          </cell>
          <cell r="U44">
            <v>28689</v>
          </cell>
          <cell r="V44">
            <v>26346</v>
          </cell>
          <cell r="W44" t="e">
            <v>#DIV/0!</v>
          </cell>
          <cell r="X44">
            <v>28689</v>
          </cell>
          <cell r="Y44" t="e">
            <v>#DIV/0!</v>
          </cell>
          <cell r="Z44" t="str">
            <v/>
          </cell>
        </row>
        <row r="45">
          <cell r="A45" t="str">
            <v>B041</v>
          </cell>
          <cell r="B45">
            <v>41</v>
          </cell>
          <cell r="C45">
            <v>194</v>
          </cell>
          <cell r="D45" t="str">
            <v>MERCADO AGUILERA LETICIA</v>
          </cell>
          <cell r="E45">
            <v>34654</v>
          </cell>
          <cell r="F45" t="str">
            <v>N/A</v>
          </cell>
          <cell r="G45" t="str">
            <v>DIRECCION DE INFORMATICA</v>
          </cell>
          <cell r="H45" t="str">
            <v>TECNOLOGIAS DE INFORMACION</v>
          </cell>
          <cell r="I45" t="str">
            <v>ESPECIALISTA EN PROCESOS DE INFORMACION</v>
          </cell>
          <cell r="J45" t="str">
            <v>BC</v>
          </cell>
          <cell r="K45" t="str">
            <v>1 1 02 2 PR10 69</v>
          </cell>
          <cell r="P45">
            <v>0</v>
          </cell>
          <cell r="Q45" t="str">
            <v>17</v>
          </cell>
          <cell r="R45">
            <v>26346</v>
          </cell>
          <cell r="S45">
            <v>1286</v>
          </cell>
          <cell r="T45">
            <v>1057</v>
          </cell>
          <cell r="U45">
            <v>28689</v>
          </cell>
          <cell r="V45">
            <v>26346</v>
          </cell>
          <cell r="W45" t="e">
            <v>#DIV/0!</v>
          </cell>
          <cell r="X45">
            <v>28689</v>
          </cell>
          <cell r="Y45" t="e">
            <v>#DIV/0!</v>
          </cell>
          <cell r="Z45" t="str">
            <v/>
          </cell>
        </row>
        <row r="46">
          <cell r="A46" t="str">
            <v>B042</v>
          </cell>
          <cell r="B46">
            <v>42</v>
          </cell>
          <cell r="C46">
            <v>220</v>
          </cell>
          <cell r="D46" t="str">
            <v>ARANA ALVAREZ LUZ YOLANDA</v>
          </cell>
          <cell r="E46">
            <v>34921</v>
          </cell>
          <cell r="F46" t="str">
            <v>N/A</v>
          </cell>
          <cell r="G46" t="str">
            <v>DIRECCION DE INFORMATICA</v>
          </cell>
          <cell r="H46" t="str">
            <v>TECNOLOGIAS DE INFORMACION</v>
          </cell>
          <cell r="I46" t="str">
            <v>ESPECIALISTA EN PROCESOS DE INFORMACION</v>
          </cell>
          <cell r="J46" t="str">
            <v>BC</v>
          </cell>
          <cell r="K46" t="str">
            <v>1 1 02 2 PR10 69</v>
          </cell>
          <cell r="P46">
            <v>0</v>
          </cell>
          <cell r="Q46" t="str">
            <v>17</v>
          </cell>
          <cell r="R46">
            <v>26346</v>
          </cell>
          <cell r="S46">
            <v>1286</v>
          </cell>
          <cell r="T46">
            <v>1057</v>
          </cell>
          <cell r="U46">
            <v>28689</v>
          </cell>
          <cell r="V46">
            <v>26346</v>
          </cell>
          <cell r="W46" t="e">
            <v>#DIV/0!</v>
          </cell>
          <cell r="X46">
            <v>28689</v>
          </cell>
          <cell r="Y46" t="e">
            <v>#DIV/0!</v>
          </cell>
          <cell r="Z46" t="str">
            <v/>
          </cell>
        </row>
        <row r="47">
          <cell r="A47" t="str">
            <v>B043</v>
          </cell>
          <cell r="B47">
            <v>43</v>
          </cell>
          <cell r="C47">
            <v>306</v>
          </cell>
          <cell r="D47" t="str">
            <v>AGUILAR PELAYO MIGUEL ANGEL</v>
          </cell>
          <cell r="E47">
            <v>35562</v>
          </cell>
          <cell r="F47" t="str">
            <v>N/A</v>
          </cell>
          <cell r="G47" t="str">
            <v>DIRECCION DE INFORMATICA</v>
          </cell>
          <cell r="H47" t="str">
            <v>TECNOLOGIAS DE INFORMACION</v>
          </cell>
          <cell r="I47" t="str">
            <v>ESPECIALISTA EN PROCESOS DE INFORMACION</v>
          </cell>
          <cell r="J47" t="str">
            <v>BC</v>
          </cell>
          <cell r="K47" t="str">
            <v>1 1 02 2 PR10 69</v>
          </cell>
          <cell r="P47">
            <v>0</v>
          </cell>
          <cell r="Q47" t="str">
            <v>17</v>
          </cell>
          <cell r="R47">
            <v>26346</v>
          </cell>
          <cell r="S47">
            <v>1286</v>
          </cell>
          <cell r="T47">
            <v>1057</v>
          </cell>
          <cell r="U47">
            <v>28689</v>
          </cell>
          <cell r="V47">
            <v>26346</v>
          </cell>
          <cell r="W47" t="e">
            <v>#DIV/0!</v>
          </cell>
          <cell r="X47">
            <v>28689</v>
          </cell>
          <cell r="Y47" t="e">
            <v>#DIV/0!</v>
          </cell>
          <cell r="Z47" t="str">
            <v/>
          </cell>
        </row>
        <row r="48">
          <cell r="A48" t="str">
            <v>B044</v>
          </cell>
          <cell r="B48">
            <v>44</v>
          </cell>
          <cell r="C48">
            <v>1254</v>
          </cell>
          <cell r="D48" t="str">
            <v>PRECIADO DELGADO LUIS HERIBERTO</v>
          </cell>
          <cell r="E48">
            <v>39980</v>
          </cell>
          <cell r="F48" t="str">
            <v>N/A</v>
          </cell>
          <cell r="G48" t="str">
            <v>DIRECCION DE INFORMATICA</v>
          </cell>
          <cell r="H48" t="str">
            <v>TECNOLOGIAS DE INFORMACION</v>
          </cell>
          <cell r="I48" t="str">
            <v>ESPECIALISTA EN PROCESOS DE INFORMACION</v>
          </cell>
          <cell r="J48" t="str">
            <v>BC</v>
          </cell>
          <cell r="K48" t="str">
            <v>1 1 02 2 PR10 69</v>
          </cell>
          <cell r="P48">
            <v>0</v>
          </cell>
          <cell r="Q48" t="str">
            <v>17</v>
          </cell>
          <cell r="R48">
            <v>26346</v>
          </cell>
          <cell r="S48">
            <v>1286</v>
          </cell>
          <cell r="T48">
            <v>1057</v>
          </cell>
          <cell r="U48">
            <v>28689</v>
          </cell>
          <cell r="V48">
            <v>26346</v>
          </cell>
          <cell r="W48" t="e">
            <v>#DIV/0!</v>
          </cell>
          <cell r="X48">
            <v>28689</v>
          </cell>
          <cell r="Y48" t="e">
            <v>#DIV/0!</v>
          </cell>
          <cell r="Z48" t="str">
            <v/>
          </cell>
        </row>
        <row r="49">
          <cell r="A49" t="str">
            <v>B045</v>
          </cell>
          <cell r="B49">
            <v>45</v>
          </cell>
          <cell r="C49">
            <v>2131</v>
          </cell>
          <cell r="D49" t="str">
            <v>RUIZ CASTELLANOS FERNANDO</v>
          </cell>
          <cell r="E49">
            <v>43440</v>
          </cell>
          <cell r="F49" t="str">
            <v>N/A</v>
          </cell>
          <cell r="G49" t="str">
            <v>DIRECCION DE INFORMATICA</v>
          </cell>
          <cell r="H49" t="str">
            <v>TECNOLOGIAS DE INFORMACION</v>
          </cell>
          <cell r="I49" t="str">
            <v>ESPECIALISTA EN PROCESOS DE INFORMACION</v>
          </cell>
          <cell r="J49" t="str">
            <v>BC</v>
          </cell>
          <cell r="K49" t="str">
            <v>1 1 02 2 PR10 69</v>
          </cell>
          <cell r="P49">
            <v>0</v>
          </cell>
          <cell r="Q49" t="str">
            <v>17</v>
          </cell>
          <cell r="R49">
            <v>26346</v>
          </cell>
          <cell r="S49">
            <v>1286</v>
          </cell>
          <cell r="T49">
            <v>1057</v>
          </cell>
          <cell r="U49">
            <v>28689</v>
          </cell>
          <cell r="V49">
            <v>26346</v>
          </cell>
          <cell r="W49" t="e">
            <v>#DIV/0!</v>
          </cell>
          <cell r="X49">
            <v>28689</v>
          </cell>
          <cell r="Y49" t="e">
            <v>#DIV/0!</v>
          </cell>
          <cell r="Z49" t="str">
            <v/>
          </cell>
        </row>
        <row r="50">
          <cell r="A50" t="str">
            <v>B046</v>
          </cell>
          <cell r="B50">
            <v>46</v>
          </cell>
          <cell r="C50">
            <v>2268</v>
          </cell>
          <cell r="D50" t="str">
            <v>CARDENAS QUIÑONEZ CARLOS</v>
          </cell>
          <cell r="E50">
            <v>43865</v>
          </cell>
          <cell r="F50" t="str">
            <v>N/A</v>
          </cell>
          <cell r="G50" t="str">
            <v>DIRECCION DE INFORMATICA</v>
          </cell>
          <cell r="H50" t="str">
            <v>TECNOLOGIAS DE INFORMACION</v>
          </cell>
          <cell r="I50" t="str">
            <v>ESPECIALISTA EN PROCESOS DE INFORMACION</v>
          </cell>
          <cell r="J50" t="str">
            <v>BC</v>
          </cell>
          <cell r="K50" t="str">
            <v>1 1 02 2 PR10 69</v>
          </cell>
          <cell r="P50">
            <v>0</v>
          </cell>
          <cell r="Q50" t="str">
            <v>17</v>
          </cell>
          <cell r="R50">
            <v>26346</v>
          </cell>
          <cell r="S50">
            <v>1286</v>
          </cell>
          <cell r="T50">
            <v>1057</v>
          </cell>
          <cell r="U50">
            <v>28689</v>
          </cell>
          <cell r="V50">
            <v>26346</v>
          </cell>
          <cell r="W50" t="e">
            <v>#DIV/0!</v>
          </cell>
          <cell r="X50">
            <v>28689</v>
          </cell>
          <cell r="Y50" t="e">
            <v>#DIV/0!</v>
          </cell>
          <cell r="Z50" t="str">
            <v/>
          </cell>
        </row>
        <row r="51">
          <cell r="A51" t="str">
            <v>T047</v>
          </cell>
          <cell r="B51">
            <v>47</v>
          </cell>
          <cell r="C51">
            <v>2045</v>
          </cell>
          <cell r="D51" t="str">
            <v>JACINTOS ROJAS MARIA FERNANDA</v>
          </cell>
          <cell r="E51">
            <v>43252</v>
          </cell>
          <cell r="F51" t="str">
            <v>N/A</v>
          </cell>
          <cell r="G51" t="str">
            <v>DIRECCION DE INFORMATICA</v>
          </cell>
          <cell r="H51" t="str">
            <v>TECNOLOGIAS DE INFORMACION</v>
          </cell>
          <cell r="I51" t="str">
            <v>ESPECIALISTA EN PROCESOS DE INFORMACION</v>
          </cell>
          <cell r="J51" t="str">
            <v>TR</v>
          </cell>
          <cell r="K51" t="str">
            <v>1 1 02 2 PR10 69</v>
          </cell>
          <cell r="P51">
            <v>0</v>
          </cell>
          <cell r="Q51" t="str">
            <v>16</v>
          </cell>
          <cell r="R51">
            <v>23379</v>
          </cell>
          <cell r="S51">
            <v>0</v>
          </cell>
          <cell r="T51">
            <v>0</v>
          </cell>
          <cell r="U51">
            <v>23379</v>
          </cell>
          <cell r="V51">
            <v>23379</v>
          </cell>
          <cell r="W51" t="e">
            <v>#DIV/0!</v>
          </cell>
          <cell r="X51">
            <v>23379</v>
          </cell>
          <cell r="Y51" t="e">
            <v>#DIV/0!</v>
          </cell>
          <cell r="Z51" t="str">
            <v/>
          </cell>
        </row>
        <row r="52">
          <cell r="A52" t="str">
            <v>T048</v>
          </cell>
          <cell r="B52">
            <v>48</v>
          </cell>
          <cell r="C52">
            <v>2251</v>
          </cell>
          <cell r="D52" t="str">
            <v>IÑIGUEZ RODRIGUEZ ALEJANDRA GUADALUPE</v>
          </cell>
          <cell r="E52">
            <v>43497</v>
          </cell>
          <cell r="F52" t="str">
            <v>N/A</v>
          </cell>
          <cell r="G52" t="str">
            <v>DIRECCION DE INFORMATICA</v>
          </cell>
          <cell r="H52" t="str">
            <v>TECNOLOGIAS DE INFORMACION</v>
          </cell>
          <cell r="I52" t="str">
            <v>SUPERVISOR</v>
          </cell>
          <cell r="J52" t="str">
            <v>TR</v>
          </cell>
          <cell r="K52" t="str">
            <v>1 1 02 2 PR10 69</v>
          </cell>
          <cell r="P52">
            <v>0</v>
          </cell>
          <cell r="Q52" t="str">
            <v>16</v>
          </cell>
          <cell r="R52">
            <v>23379</v>
          </cell>
          <cell r="S52">
            <v>0</v>
          </cell>
          <cell r="T52">
            <v>0</v>
          </cell>
          <cell r="U52">
            <v>23379</v>
          </cell>
          <cell r="V52">
            <v>23379</v>
          </cell>
          <cell r="W52" t="e">
            <v>#DIV/0!</v>
          </cell>
          <cell r="X52">
            <v>23379</v>
          </cell>
          <cell r="Y52" t="e">
            <v>#DIV/0!</v>
          </cell>
          <cell r="Z52" t="str">
            <v/>
          </cell>
        </row>
        <row r="53">
          <cell r="A53" t="str">
            <v>B049</v>
          </cell>
          <cell r="B53">
            <v>49</v>
          </cell>
          <cell r="C53">
            <v>1288</v>
          </cell>
          <cell r="D53" t="str">
            <v>TORRES GUTIERREZ MIGUEL ANGEL</v>
          </cell>
          <cell r="E53">
            <v>43116</v>
          </cell>
          <cell r="F53" t="str">
            <v>N/A</v>
          </cell>
          <cell r="G53" t="str">
            <v>DIRECCION DE INFORMATICA</v>
          </cell>
          <cell r="H53" t="str">
            <v>TECNOLOGIAS DE INFORMACION</v>
          </cell>
          <cell r="I53" t="str">
            <v>ESPECIALISTA EN PROCESOS DE INFORMACION C</v>
          </cell>
          <cell r="J53" t="str">
            <v>BC</v>
          </cell>
          <cell r="K53" t="str">
            <v>1 1 02 2 PR10 69</v>
          </cell>
          <cell r="P53">
            <v>0</v>
          </cell>
          <cell r="Q53" t="str">
            <v>15</v>
          </cell>
          <cell r="R53">
            <v>20758</v>
          </cell>
          <cell r="S53">
            <v>1206</v>
          </cell>
          <cell r="T53">
            <v>955</v>
          </cell>
          <cell r="U53">
            <v>22919</v>
          </cell>
          <cell r="V53">
            <v>20758</v>
          </cell>
          <cell r="W53" t="e">
            <v>#DIV/0!</v>
          </cell>
          <cell r="X53">
            <v>22919</v>
          </cell>
          <cell r="Y53" t="e">
            <v>#DIV/0!</v>
          </cell>
          <cell r="Z53" t="str">
            <v/>
          </cell>
        </row>
        <row r="54">
          <cell r="A54" t="str">
            <v>T050</v>
          </cell>
          <cell r="B54">
            <v>50</v>
          </cell>
          <cell r="C54">
            <v>2292</v>
          </cell>
          <cell r="D54" t="str">
            <v>GARCIA SANTANA ABEL</v>
          </cell>
          <cell r="E54">
            <v>43668</v>
          </cell>
          <cell r="F54" t="str">
            <v>N/A</v>
          </cell>
          <cell r="G54" t="str">
            <v>DIRECCION DE INFORMATICA</v>
          </cell>
          <cell r="H54" t="str">
            <v>TECNOLOGIAS DE INFORMACION</v>
          </cell>
          <cell r="I54" t="str">
            <v>ESPECIALISTA EN PROCESOS DE INFORMACION</v>
          </cell>
          <cell r="J54" t="str">
            <v>TR</v>
          </cell>
          <cell r="K54" t="str">
            <v>1 1 02 2 PR10 69</v>
          </cell>
          <cell r="P54">
            <v>0</v>
          </cell>
          <cell r="Q54" t="str">
            <v>15</v>
          </cell>
          <cell r="R54">
            <v>20758</v>
          </cell>
          <cell r="S54">
            <v>0</v>
          </cell>
          <cell r="T54">
            <v>0</v>
          </cell>
          <cell r="U54">
            <v>20758</v>
          </cell>
          <cell r="V54">
            <v>20758</v>
          </cell>
          <cell r="W54" t="e">
            <v>#DIV/0!</v>
          </cell>
          <cell r="X54">
            <v>20758</v>
          </cell>
          <cell r="Y54" t="e">
            <v>#DIV/0!</v>
          </cell>
          <cell r="Z54" t="str">
            <v/>
          </cell>
        </row>
        <row r="55">
          <cell r="A55" t="str">
            <v>B051</v>
          </cell>
          <cell r="B55">
            <v>51</v>
          </cell>
          <cell r="C55">
            <v>211</v>
          </cell>
          <cell r="D55" t="str">
            <v>LUNA ZARAGOZA RICARDO</v>
          </cell>
          <cell r="E55">
            <v>34844</v>
          </cell>
          <cell r="F55" t="str">
            <v>STIPEJAL</v>
          </cell>
          <cell r="G55" t="str">
            <v>DIRECCION DE INFORMATICA</v>
          </cell>
          <cell r="H55" t="str">
            <v>TECNOLOGIAS DE INFORMACION</v>
          </cell>
          <cell r="I55" t="str">
            <v>TECNICO ESPECIALISTA</v>
          </cell>
          <cell r="J55" t="str">
            <v>BS</v>
          </cell>
          <cell r="K55" t="str">
            <v>1 1 02 2 PR10 69</v>
          </cell>
          <cell r="P55">
            <v>0</v>
          </cell>
          <cell r="Q55" t="str">
            <v>14</v>
          </cell>
          <cell r="R55">
            <v>18077</v>
          </cell>
          <cell r="S55">
            <v>1163</v>
          </cell>
          <cell r="T55">
            <v>922</v>
          </cell>
          <cell r="U55">
            <v>20162</v>
          </cell>
          <cell r="V55">
            <v>18077</v>
          </cell>
          <cell r="W55" t="e">
            <v>#DIV/0!</v>
          </cell>
          <cell r="X55">
            <v>20162</v>
          </cell>
          <cell r="Y55" t="e">
            <v>#DIV/0!</v>
          </cell>
          <cell r="Z55" t="str">
            <v/>
          </cell>
        </row>
        <row r="56">
          <cell r="A56" t="str">
            <v>B052</v>
          </cell>
          <cell r="B56">
            <v>52</v>
          </cell>
          <cell r="C56">
            <v>2057</v>
          </cell>
          <cell r="D56" t="str">
            <v>DE LA PEÑA GARCIA NORMA GABRIELA</v>
          </cell>
          <cell r="E56">
            <v>43440</v>
          </cell>
          <cell r="F56" t="str">
            <v>N/A</v>
          </cell>
          <cell r="G56" t="str">
            <v>DIRECCION DE INFORMATICA</v>
          </cell>
          <cell r="H56" t="str">
            <v>TECNOLOGIAS DE INFORMACION</v>
          </cell>
          <cell r="I56" t="str">
            <v xml:space="preserve">SECRETARIA DE DIRECCION </v>
          </cell>
          <cell r="J56" t="str">
            <v>BC</v>
          </cell>
          <cell r="K56" t="str">
            <v>1 1 02 2 PR10 69</v>
          </cell>
          <cell r="P56">
            <v>0</v>
          </cell>
          <cell r="Q56" t="str">
            <v>13</v>
          </cell>
          <cell r="R56">
            <v>16635</v>
          </cell>
          <cell r="S56">
            <v>1128</v>
          </cell>
          <cell r="T56">
            <v>903</v>
          </cell>
          <cell r="U56">
            <v>18666</v>
          </cell>
          <cell r="V56">
            <v>16635</v>
          </cell>
          <cell r="W56" t="e">
            <v>#DIV/0!</v>
          </cell>
          <cell r="X56">
            <v>18666</v>
          </cell>
          <cell r="Y56" t="e">
            <v>#DIV/0!</v>
          </cell>
          <cell r="Z56" t="str">
            <v/>
          </cell>
        </row>
        <row r="57">
          <cell r="A57" t="str">
            <v>B053</v>
          </cell>
          <cell r="B57">
            <v>53</v>
          </cell>
          <cell r="C57">
            <v>1215</v>
          </cell>
          <cell r="D57" t="str">
            <v>MORALES RIOS ELBA</v>
          </cell>
          <cell r="E57">
            <v>39876</v>
          </cell>
          <cell r="F57" t="str">
            <v>STIPEJAL</v>
          </cell>
          <cell r="G57" t="str">
            <v>DIRECCION DE INFORMATICA</v>
          </cell>
          <cell r="H57" t="str">
            <v>TECNOLOGIAS DE INFORMACION</v>
          </cell>
          <cell r="I57" t="str">
            <v>ADMINISTRATIVO ESPECIALIZADO</v>
          </cell>
          <cell r="J57" t="str">
            <v>BS</v>
          </cell>
          <cell r="K57" t="str">
            <v>1 1 02 2 PR10 69</v>
          </cell>
          <cell r="P57">
            <v>0</v>
          </cell>
          <cell r="Q57" t="str">
            <v>13</v>
          </cell>
          <cell r="R57">
            <v>16635</v>
          </cell>
          <cell r="S57">
            <v>1128</v>
          </cell>
          <cell r="T57">
            <v>903</v>
          </cell>
          <cell r="U57">
            <v>18666</v>
          </cell>
          <cell r="V57">
            <v>16635</v>
          </cell>
          <cell r="W57" t="e">
            <v>#DIV/0!</v>
          </cell>
          <cell r="X57">
            <v>18666</v>
          </cell>
          <cell r="Y57" t="e">
            <v>#DIV/0!</v>
          </cell>
          <cell r="Z57" t="str">
            <v/>
          </cell>
        </row>
        <row r="58">
          <cell r="A58" t="str">
            <v>B054</v>
          </cell>
          <cell r="B58">
            <v>54</v>
          </cell>
          <cell r="C58">
            <v>2277</v>
          </cell>
          <cell r="D58" t="str">
            <v>COLUNGA PERRY PAULO EDUARDO</v>
          </cell>
          <cell r="E58">
            <v>43587</v>
          </cell>
          <cell r="F58" t="str">
            <v>N/A</v>
          </cell>
          <cell r="G58" t="str">
            <v>DIRECCION DE INFORMATICA</v>
          </cell>
          <cell r="H58" t="str">
            <v>TECNOLOGIAS DE INFORMACION</v>
          </cell>
          <cell r="I58" t="str">
            <v>ADMINISTRATIVO ESPECIALIZADO</v>
          </cell>
          <cell r="J58" t="str">
            <v>BC</v>
          </cell>
          <cell r="K58" t="str">
            <v>1 1 02 2 PR10 69</v>
          </cell>
          <cell r="P58">
            <v>0</v>
          </cell>
          <cell r="Q58" t="str">
            <v>12</v>
          </cell>
          <cell r="R58">
            <v>15441</v>
          </cell>
          <cell r="S58">
            <v>1099</v>
          </cell>
          <cell r="T58">
            <v>889</v>
          </cell>
          <cell r="U58">
            <v>17429</v>
          </cell>
          <cell r="V58">
            <v>15441</v>
          </cell>
          <cell r="W58" t="e">
            <v>#DIV/0!</v>
          </cell>
          <cell r="X58">
            <v>17429</v>
          </cell>
          <cell r="Y58" t="e">
            <v>#DIV/0!</v>
          </cell>
          <cell r="Z58" t="str">
            <v/>
          </cell>
        </row>
        <row r="59">
          <cell r="A59" t="str">
            <v>B055</v>
          </cell>
          <cell r="B59">
            <v>55</v>
          </cell>
          <cell r="C59">
            <v>2036</v>
          </cell>
          <cell r="D59" t="str">
            <v>MONTIEL MIGLIANO MONICA ISABEL DE JESUS</v>
          </cell>
          <cell r="E59">
            <v>43222</v>
          </cell>
          <cell r="F59" t="str">
            <v>SIEIPEJAL</v>
          </cell>
          <cell r="G59" t="str">
            <v>DIRECCION DE INFORMATICA</v>
          </cell>
          <cell r="H59" t="str">
            <v>TECNOLOGIAS DE INFORMACION</v>
          </cell>
          <cell r="I59" t="str">
            <v>TECNICO ESPECIALISTA</v>
          </cell>
          <cell r="J59" t="str">
            <v>BS</v>
          </cell>
          <cell r="K59" t="str">
            <v>1 1 02 2 PR10 69</v>
          </cell>
          <cell r="P59">
            <v>0</v>
          </cell>
          <cell r="Q59" t="str">
            <v>12</v>
          </cell>
          <cell r="R59">
            <v>15441</v>
          </cell>
          <cell r="S59">
            <v>1099</v>
          </cell>
          <cell r="T59">
            <v>889</v>
          </cell>
          <cell r="U59">
            <v>17429</v>
          </cell>
          <cell r="V59">
            <v>15441</v>
          </cell>
          <cell r="W59" t="e">
            <v>#DIV/0!</v>
          </cell>
          <cell r="X59">
            <v>17429</v>
          </cell>
          <cell r="Y59" t="e">
            <v>#DIV/0!</v>
          </cell>
          <cell r="Z59" t="str">
            <v/>
          </cell>
        </row>
        <row r="60">
          <cell r="A60" t="str">
            <v>T056</v>
          </cell>
          <cell r="B60">
            <v>56</v>
          </cell>
          <cell r="C60">
            <v>1964</v>
          </cell>
          <cell r="D60" t="str">
            <v>VILLAREAL RAMIREZ EDGAR RAYMUNDO</v>
          </cell>
          <cell r="E60">
            <v>43497</v>
          </cell>
          <cell r="F60" t="str">
            <v>N/A</v>
          </cell>
          <cell r="G60" t="str">
            <v>DIRECCION DE INFORMATICA</v>
          </cell>
          <cell r="H60" t="str">
            <v>TECNOLOGIAS DE INFORMACION</v>
          </cell>
          <cell r="I60" t="str">
            <v>TECNICO ESPECIALISTA</v>
          </cell>
          <cell r="J60" t="str">
            <v>TR</v>
          </cell>
          <cell r="K60" t="str">
            <v>1 1 02 2 PR10 69</v>
          </cell>
          <cell r="P60">
            <v>0</v>
          </cell>
          <cell r="Q60" t="str">
            <v>12</v>
          </cell>
          <cell r="R60">
            <v>15441</v>
          </cell>
          <cell r="S60">
            <v>0</v>
          </cell>
          <cell r="T60">
            <v>0</v>
          </cell>
          <cell r="U60">
            <v>15441</v>
          </cell>
          <cell r="V60">
            <v>15441</v>
          </cell>
          <cell r="W60" t="e">
            <v>#DIV/0!</v>
          </cell>
          <cell r="X60">
            <v>15441</v>
          </cell>
          <cell r="Y60" t="e">
            <v>#DIV/0!</v>
          </cell>
          <cell r="Z60" t="str">
            <v/>
          </cell>
        </row>
        <row r="61">
          <cell r="A61" t="str">
            <v>T057</v>
          </cell>
          <cell r="B61">
            <v>57</v>
          </cell>
          <cell r="C61">
            <v>2265</v>
          </cell>
          <cell r="D61" t="str">
            <v>CASTAÑEDA ROCHIN MARIA LUISA</v>
          </cell>
          <cell r="E61">
            <v>43550</v>
          </cell>
          <cell r="F61" t="str">
            <v>N/A</v>
          </cell>
          <cell r="G61" t="str">
            <v>DIRECCION DE INFORMATICA</v>
          </cell>
          <cell r="H61" t="str">
            <v>TECNOLOGIAS DE INFORMACION</v>
          </cell>
          <cell r="I61" t="str">
            <v>AUXILIAR DE VENTANILLA</v>
          </cell>
          <cell r="J61" t="str">
            <v>TR</v>
          </cell>
          <cell r="K61" t="str">
            <v>1 1 02 2 PR10 69</v>
          </cell>
          <cell r="P61">
            <v>0</v>
          </cell>
          <cell r="Q61" t="str">
            <v>06</v>
          </cell>
          <cell r="R61">
            <v>11732</v>
          </cell>
          <cell r="S61">
            <v>0</v>
          </cell>
          <cell r="T61">
            <v>0</v>
          </cell>
          <cell r="U61">
            <v>11732</v>
          </cell>
          <cell r="V61">
            <v>11732</v>
          </cell>
          <cell r="W61" t="e">
            <v>#DIV/0!</v>
          </cell>
          <cell r="X61">
            <v>11732</v>
          </cell>
          <cell r="Y61" t="e">
            <v>#DIV/0!</v>
          </cell>
          <cell r="Z61" t="str">
            <v/>
          </cell>
        </row>
        <row r="62">
          <cell r="A62" t="str">
            <v>T058</v>
          </cell>
          <cell r="B62">
            <v>58</v>
          </cell>
          <cell r="C62">
            <v>2284</v>
          </cell>
          <cell r="D62" t="str">
            <v>JARAMILLO CASTAÑEDA MARIO</v>
          </cell>
          <cell r="E62">
            <v>43619</v>
          </cell>
          <cell r="F62" t="str">
            <v>N/A</v>
          </cell>
          <cell r="G62" t="str">
            <v>DIRECCION DE INFORMATICA</v>
          </cell>
          <cell r="H62" t="str">
            <v>TECNOLOGIAS DE INFORMACION</v>
          </cell>
          <cell r="I62" t="str">
            <v>AUXILIAR DE VENTANILLA</v>
          </cell>
          <cell r="J62" t="str">
            <v>TR</v>
          </cell>
          <cell r="K62" t="str">
            <v>1 1 02 2 PR10 69</v>
          </cell>
          <cell r="P62">
            <v>0</v>
          </cell>
          <cell r="Q62" t="str">
            <v>06</v>
          </cell>
          <cell r="R62">
            <v>11732</v>
          </cell>
          <cell r="S62">
            <v>0</v>
          </cell>
          <cell r="T62">
            <v>0</v>
          </cell>
          <cell r="U62">
            <v>11732</v>
          </cell>
          <cell r="V62">
            <v>11732</v>
          </cell>
          <cell r="W62" t="e">
            <v>#DIV/0!</v>
          </cell>
          <cell r="X62">
            <v>11732</v>
          </cell>
          <cell r="Y62" t="e">
            <v>#DIV/0!</v>
          </cell>
          <cell r="Z62" t="str">
            <v/>
          </cell>
        </row>
        <row r="63">
          <cell r="A63" t="str">
            <v>T059</v>
          </cell>
          <cell r="B63">
            <v>59</v>
          </cell>
          <cell r="C63">
            <v>2253</v>
          </cell>
          <cell r="D63" t="str">
            <v>SEKARAN ROJO EDER ISAAC</v>
          </cell>
          <cell r="E63">
            <v>43531</v>
          </cell>
          <cell r="F63" t="str">
            <v>N/A</v>
          </cell>
          <cell r="G63" t="str">
            <v>DIRECCION DE INFORMATICA</v>
          </cell>
          <cell r="H63" t="str">
            <v>TECNOLOGIAS DE INFORMACION</v>
          </cell>
          <cell r="I63" t="str">
            <v>AUXILIAR ADMINISTRATIVO</v>
          </cell>
          <cell r="J63" t="str">
            <v>TR</v>
          </cell>
          <cell r="K63" t="str">
            <v>1 1 02 2 PR10 69</v>
          </cell>
          <cell r="P63">
            <v>0</v>
          </cell>
          <cell r="Q63" t="str">
            <v>03</v>
          </cell>
          <cell r="R63">
            <v>10720</v>
          </cell>
          <cell r="S63">
            <v>0</v>
          </cell>
          <cell r="T63">
            <v>0</v>
          </cell>
          <cell r="U63">
            <v>10720</v>
          </cell>
          <cell r="V63">
            <v>10720</v>
          </cell>
          <cell r="W63" t="e">
            <v>#DIV/0!</v>
          </cell>
          <cell r="X63">
            <v>10720</v>
          </cell>
          <cell r="Y63" t="e">
            <v>#DIV/0!</v>
          </cell>
          <cell r="Z63" t="str">
            <v/>
          </cell>
        </row>
        <row r="64">
          <cell r="A64" t="str">
            <v>B060</v>
          </cell>
          <cell r="B64">
            <v>60</v>
          </cell>
          <cell r="C64">
            <v>2142</v>
          </cell>
          <cell r="D64" t="str">
            <v>HERMENEGILDO DE LA CRUZ MANUEL</v>
          </cell>
          <cell r="E64">
            <v>43467</v>
          </cell>
          <cell r="F64" t="str">
            <v>N/A</v>
          </cell>
          <cell r="G64" t="str">
            <v>DIRECCION DE INFORMATICA</v>
          </cell>
          <cell r="H64" t="str">
            <v>TECNOLOGIAS DE INFORMACION</v>
          </cell>
          <cell r="I64" t="str">
            <v>ANALISTA ESPECIALIZADO A</v>
          </cell>
          <cell r="J64" t="str">
            <v>BC</v>
          </cell>
          <cell r="K64" t="str">
            <v>1 1 02 2 PR10 69</v>
          </cell>
          <cell r="P64">
            <v>0</v>
          </cell>
          <cell r="Q64" t="str">
            <v>00</v>
          </cell>
          <cell r="R64">
            <v>18552</v>
          </cell>
          <cell r="S64">
            <v>1000</v>
          </cell>
          <cell r="T64">
            <v>955</v>
          </cell>
          <cell r="U64">
            <v>20507</v>
          </cell>
          <cell r="V64">
            <v>18552</v>
          </cell>
          <cell r="W64" t="e">
            <v>#DIV/0!</v>
          </cell>
          <cell r="X64">
            <v>20507</v>
          </cell>
          <cell r="Y64" t="e">
            <v>#DIV/0!</v>
          </cell>
          <cell r="Z64" t="str">
            <v/>
          </cell>
        </row>
        <row r="65">
          <cell r="A65" t="str">
            <v>B061</v>
          </cell>
          <cell r="B65">
            <v>61</v>
          </cell>
          <cell r="C65">
            <v>264</v>
          </cell>
          <cell r="D65" t="str">
            <v>GUZMAN GARCIA EDUARDO</v>
          </cell>
          <cell r="E65">
            <v>35263</v>
          </cell>
          <cell r="F65" t="str">
            <v>N/A</v>
          </cell>
          <cell r="G65" t="str">
            <v>DIRECCION DE INFORMATICA</v>
          </cell>
          <cell r="H65" t="str">
            <v>TECNOLOGIAS DE INFORMACION</v>
          </cell>
          <cell r="I65" t="str">
            <v>TECNICO ESPECIALISTA A</v>
          </cell>
          <cell r="J65" t="str">
            <v>BC</v>
          </cell>
          <cell r="K65" t="str">
            <v>1 1 02 2 PR10 69</v>
          </cell>
          <cell r="P65">
            <v>0</v>
          </cell>
          <cell r="Q65" t="str">
            <v>00</v>
          </cell>
          <cell r="R65">
            <v>16098</v>
          </cell>
          <cell r="S65">
            <v>1000</v>
          </cell>
          <cell r="T65">
            <v>955</v>
          </cell>
          <cell r="U65">
            <v>18053</v>
          </cell>
          <cell r="V65">
            <v>16098</v>
          </cell>
          <cell r="W65" t="e">
            <v>#DIV/0!</v>
          </cell>
          <cell r="X65">
            <v>18053</v>
          </cell>
          <cell r="Y65" t="e">
            <v>#DIV/0!</v>
          </cell>
          <cell r="Z65" t="str">
            <v/>
          </cell>
        </row>
        <row r="66">
          <cell r="A66" t="str">
            <v>B062</v>
          </cell>
          <cell r="B66">
            <v>62</v>
          </cell>
          <cell r="C66">
            <v>615</v>
          </cell>
          <cell r="D66" t="str">
            <v>OLIVARES FRANCO HECTOR HUGO</v>
          </cell>
          <cell r="E66">
            <v>36815</v>
          </cell>
          <cell r="F66" t="str">
            <v>STIPEJAL</v>
          </cell>
          <cell r="G66" t="str">
            <v>DIRECCION DE INFORMATICA</v>
          </cell>
          <cell r="H66" t="str">
            <v>TECNOLOGIAS DE INFORMACION</v>
          </cell>
          <cell r="I66" t="str">
            <v>TECNICO ESPECIALISTA A</v>
          </cell>
          <cell r="J66" t="str">
            <v>BS</v>
          </cell>
          <cell r="K66" t="str">
            <v>1 1 02 2 PR10 69</v>
          </cell>
          <cell r="P66">
            <v>0</v>
          </cell>
          <cell r="Q66" t="str">
            <v>00</v>
          </cell>
          <cell r="R66">
            <v>16098</v>
          </cell>
          <cell r="S66">
            <v>1000</v>
          </cell>
          <cell r="T66">
            <v>955</v>
          </cell>
          <cell r="U66">
            <v>18053</v>
          </cell>
          <cell r="V66">
            <v>16098</v>
          </cell>
          <cell r="W66" t="e">
            <v>#DIV/0!</v>
          </cell>
          <cell r="X66">
            <v>18053</v>
          </cell>
          <cell r="Y66" t="e">
            <v>#DIV/0!</v>
          </cell>
          <cell r="Z66" t="str">
            <v/>
          </cell>
        </row>
        <row r="67">
          <cell r="A67" t="str">
            <v>B063</v>
          </cell>
          <cell r="B67">
            <v>63</v>
          </cell>
          <cell r="C67">
            <v>984</v>
          </cell>
          <cell r="D67" t="str">
            <v>PEREZ MARTINEZ SANDRA KARINA</v>
          </cell>
          <cell r="E67">
            <v>38281</v>
          </cell>
          <cell r="F67" t="str">
            <v>STIPEJAL</v>
          </cell>
          <cell r="G67" t="str">
            <v>DIRECCION DE INFORMATICA</v>
          </cell>
          <cell r="H67" t="str">
            <v>TECNOLOGIAS DE INFORMACION</v>
          </cell>
          <cell r="I67" t="str">
            <v>AUXILIAR ADMINISTRATIVO B</v>
          </cell>
          <cell r="J67" t="str">
            <v>BS</v>
          </cell>
          <cell r="K67" t="str">
            <v>1 1 02 2 PR10 69</v>
          </cell>
          <cell r="P67">
            <v>0</v>
          </cell>
          <cell r="Q67" t="str">
            <v>00</v>
          </cell>
          <cell r="R67">
            <v>12573</v>
          </cell>
          <cell r="S67">
            <v>1000</v>
          </cell>
          <cell r="T67">
            <v>955</v>
          </cell>
          <cell r="U67">
            <v>14528</v>
          </cell>
          <cell r="V67">
            <v>12573</v>
          </cell>
          <cell r="W67" t="e">
            <v>#DIV/0!</v>
          </cell>
          <cell r="X67">
            <v>14528</v>
          </cell>
          <cell r="Y67" t="e">
            <v>#DIV/0!</v>
          </cell>
          <cell r="Z67" t="str">
            <v/>
          </cell>
        </row>
        <row r="68">
          <cell r="A68" t="str">
            <v>B064</v>
          </cell>
          <cell r="B68">
            <v>64</v>
          </cell>
          <cell r="C68">
            <v>2090</v>
          </cell>
          <cell r="D68" t="str">
            <v>RODRIGUEZ VELASCO MARCO ANTONIO</v>
          </cell>
          <cell r="E68">
            <v>43440</v>
          </cell>
          <cell r="F68" t="str">
            <v>N/A</v>
          </cell>
          <cell r="G68" t="str">
            <v>DIRECCION DE CONTRALORIA INTERNA</v>
          </cell>
          <cell r="H68" t="str">
            <v>CONTROL INTERNO</v>
          </cell>
          <cell r="I68" t="str">
            <v>DIRECTOR GENERAL DE CONTRALORIA INTERNA</v>
          </cell>
          <cell r="J68" t="str">
            <v>BC</v>
          </cell>
          <cell r="K68" t="str">
            <v>1 1 03 2 PR11 72</v>
          </cell>
          <cell r="P68">
            <v>0</v>
          </cell>
          <cell r="Q68" t="str">
            <v>24</v>
          </cell>
          <cell r="R68">
            <v>55131</v>
          </cell>
          <cell r="S68">
            <v>2057</v>
          </cell>
          <cell r="T68">
            <v>1457</v>
          </cell>
          <cell r="U68">
            <v>58645</v>
          </cell>
          <cell r="V68">
            <v>55131</v>
          </cell>
          <cell r="W68" t="e">
            <v>#DIV/0!</v>
          </cell>
          <cell r="X68">
            <v>58645</v>
          </cell>
          <cell r="Y68" t="e">
            <v>#DIV/0!</v>
          </cell>
          <cell r="Z68" t="str">
            <v/>
          </cell>
        </row>
        <row r="69">
          <cell r="A69" t="str">
            <v>B065</v>
          </cell>
          <cell r="B69">
            <v>65</v>
          </cell>
          <cell r="C69">
            <v>2113</v>
          </cell>
          <cell r="D69" t="str">
            <v>PEREZ CARMONA FRANCISCO JAVIER</v>
          </cell>
          <cell r="E69">
            <v>43440</v>
          </cell>
          <cell r="F69" t="str">
            <v>N/A</v>
          </cell>
          <cell r="G69" t="str">
            <v>DIRECCION DE CONTRALORIA INTERNA</v>
          </cell>
          <cell r="H69" t="str">
            <v>CONTROL INTERNO</v>
          </cell>
          <cell r="I69" t="str">
            <v>DIRECTOR DE AUDITORIA</v>
          </cell>
          <cell r="J69" t="str">
            <v>BC</v>
          </cell>
          <cell r="K69" t="str">
            <v>1 1 03 2 PR11 72</v>
          </cell>
          <cell r="P69">
            <v>0</v>
          </cell>
          <cell r="Q69" t="str">
            <v>21</v>
          </cell>
          <cell r="R69">
            <v>39023</v>
          </cell>
          <cell r="S69">
            <v>1808</v>
          </cell>
          <cell r="T69">
            <v>1299</v>
          </cell>
          <cell r="U69">
            <v>42130</v>
          </cell>
          <cell r="V69">
            <v>39023</v>
          </cell>
          <cell r="W69" t="e">
            <v>#DIV/0!</v>
          </cell>
          <cell r="X69">
            <v>42130</v>
          </cell>
          <cell r="Y69" t="e">
            <v>#DIV/0!</v>
          </cell>
          <cell r="Z69" t="str">
            <v/>
          </cell>
        </row>
        <row r="70">
          <cell r="A70" t="str">
            <v>B066</v>
          </cell>
          <cell r="B70">
            <v>66</v>
          </cell>
          <cell r="C70">
            <v>434</v>
          </cell>
          <cell r="D70" t="str">
            <v>GUERRA MACIAS GLORIA ELIZABETH</v>
          </cell>
          <cell r="E70">
            <v>35947</v>
          </cell>
          <cell r="F70" t="str">
            <v>N/A</v>
          </cell>
          <cell r="G70" t="str">
            <v>DIRECCION DE CONTRALORIA INTERNA</v>
          </cell>
          <cell r="H70" t="str">
            <v>CONTROL INTERNO</v>
          </cell>
          <cell r="I70" t="str">
            <v>DIRECTOR DE RESPONSABILIDADES</v>
          </cell>
          <cell r="J70" t="str">
            <v>BC</v>
          </cell>
          <cell r="K70" t="str">
            <v>1 1 03 2 PR11 72</v>
          </cell>
          <cell r="P70">
            <v>0</v>
          </cell>
          <cell r="Q70" t="str">
            <v>21</v>
          </cell>
          <cell r="R70">
            <v>39023</v>
          </cell>
          <cell r="S70">
            <v>1808</v>
          </cell>
          <cell r="T70">
            <v>1299</v>
          </cell>
          <cell r="U70">
            <v>42130</v>
          </cell>
          <cell r="V70">
            <v>39023</v>
          </cell>
          <cell r="W70" t="e">
            <v>#DIV/0!</v>
          </cell>
          <cell r="X70">
            <v>42130</v>
          </cell>
          <cell r="Y70" t="e">
            <v>#DIV/0!</v>
          </cell>
          <cell r="Z70" t="str">
            <v/>
          </cell>
        </row>
        <row r="71">
          <cell r="A71" t="str">
            <v>B067</v>
          </cell>
          <cell r="B71">
            <v>67</v>
          </cell>
          <cell r="C71">
            <v>2112</v>
          </cell>
          <cell r="D71" t="str">
            <v>MORENO RODRIGUEZ EDUARDO</v>
          </cell>
          <cell r="E71">
            <v>43497</v>
          </cell>
          <cell r="F71" t="str">
            <v>N/A</v>
          </cell>
          <cell r="G71" t="str">
            <v>DIRECCION DE CONTRALORIA INTERNA</v>
          </cell>
          <cell r="H71" t="str">
            <v>CONTROL INTERNO</v>
          </cell>
          <cell r="I71" t="str">
            <v>DIRECTOR DE LA UNIDAD INVESTIGADORA</v>
          </cell>
          <cell r="J71" t="str">
            <v>BC</v>
          </cell>
          <cell r="K71" t="str">
            <v>1 1 03 2 PR11 72</v>
          </cell>
          <cell r="P71">
            <v>0</v>
          </cell>
          <cell r="Q71" t="str">
            <v>21</v>
          </cell>
          <cell r="R71">
            <v>39023</v>
          </cell>
          <cell r="S71">
            <v>1808</v>
          </cell>
          <cell r="T71">
            <v>1299</v>
          </cell>
          <cell r="U71">
            <v>42130</v>
          </cell>
          <cell r="V71">
            <v>39023</v>
          </cell>
          <cell r="W71" t="e">
            <v>#DIV/0!</v>
          </cell>
          <cell r="X71">
            <v>42130</v>
          </cell>
          <cell r="Y71" t="e">
            <v>#DIV/0!</v>
          </cell>
          <cell r="Z71" t="str">
            <v/>
          </cell>
        </row>
        <row r="72">
          <cell r="A72" t="str">
            <v>B068</v>
          </cell>
          <cell r="B72">
            <v>68</v>
          </cell>
          <cell r="C72">
            <v>2241</v>
          </cell>
          <cell r="D72" t="str">
            <v>MUÑOZ DIAZ MARIA EUGENIA</v>
          </cell>
          <cell r="E72">
            <v>43507</v>
          </cell>
          <cell r="F72" t="str">
            <v>N/A</v>
          </cell>
          <cell r="G72" t="str">
            <v>DIRECCION DE CONTRALORIA INTERNA</v>
          </cell>
          <cell r="H72" t="str">
            <v>CONTROL INTERNO</v>
          </cell>
          <cell r="I72" t="str">
            <v>COORDINADOR DE MEJORA DE LA GESTION</v>
          </cell>
          <cell r="J72" t="str">
            <v>BC</v>
          </cell>
          <cell r="K72" t="str">
            <v>1 1 03 2 PR11 72</v>
          </cell>
          <cell r="P72">
            <v>0</v>
          </cell>
          <cell r="Q72" t="str">
            <v>17</v>
          </cell>
          <cell r="R72">
            <v>26346</v>
          </cell>
          <cell r="S72">
            <v>1286</v>
          </cell>
          <cell r="T72">
            <v>1057</v>
          </cell>
          <cell r="U72">
            <v>28689</v>
          </cell>
          <cell r="V72">
            <v>26346</v>
          </cell>
          <cell r="W72" t="e">
            <v>#DIV/0!</v>
          </cell>
          <cell r="X72">
            <v>28689</v>
          </cell>
          <cell r="Y72" t="e">
            <v>#DIV/0!</v>
          </cell>
          <cell r="Z72" t="str">
            <v/>
          </cell>
        </row>
        <row r="73">
          <cell r="A73" t="str">
            <v>B069</v>
          </cell>
          <cell r="B73">
            <v>69</v>
          </cell>
          <cell r="C73">
            <v>1279</v>
          </cell>
          <cell r="D73" t="str">
            <v>MEDINA VARELA NORMA ADRIANA</v>
          </cell>
          <cell r="E73">
            <v>40118</v>
          </cell>
          <cell r="F73" t="str">
            <v>N/A</v>
          </cell>
          <cell r="G73" t="str">
            <v>DIRECCION DE CONTRALORIA INTERNA</v>
          </cell>
          <cell r="H73" t="str">
            <v>CONTROL INTERNO</v>
          </cell>
          <cell r="I73" t="str">
            <v>SUPERVISOR</v>
          </cell>
          <cell r="J73" t="str">
            <v>BC</v>
          </cell>
          <cell r="K73" t="str">
            <v>1 1 03 2 PR11 72</v>
          </cell>
          <cell r="P73">
            <v>0</v>
          </cell>
          <cell r="Q73" t="str">
            <v>17</v>
          </cell>
          <cell r="R73">
            <v>26346</v>
          </cell>
          <cell r="S73">
            <v>1286</v>
          </cell>
          <cell r="T73">
            <v>1057</v>
          </cell>
          <cell r="U73">
            <v>28689</v>
          </cell>
          <cell r="V73">
            <v>26346</v>
          </cell>
          <cell r="W73" t="e">
            <v>#DIV/0!</v>
          </cell>
          <cell r="X73">
            <v>28689</v>
          </cell>
          <cell r="Y73" t="e">
            <v>#DIV/0!</v>
          </cell>
          <cell r="Z73" t="str">
            <v/>
          </cell>
        </row>
        <row r="74">
          <cell r="A74" t="str">
            <v>B070</v>
          </cell>
          <cell r="B74">
            <v>70</v>
          </cell>
          <cell r="C74">
            <v>1766</v>
          </cell>
          <cell r="D74" t="str">
            <v>ORTIZ MACIAS KARLA LILIANA</v>
          </cell>
          <cell r="E74">
            <v>43440</v>
          </cell>
          <cell r="F74" t="str">
            <v>N/A</v>
          </cell>
          <cell r="G74" t="str">
            <v>DIRECCION DE CONTRALORIA INTERNA</v>
          </cell>
          <cell r="H74" t="str">
            <v>CONTROL INTERNO</v>
          </cell>
          <cell r="I74" t="str">
            <v>SUPERVISOR</v>
          </cell>
          <cell r="J74" t="str">
            <v>BC</v>
          </cell>
          <cell r="K74" t="str">
            <v>1 1 03 2 PR11 72</v>
          </cell>
          <cell r="P74">
            <v>0</v>
          </cell>
          <cell r="Q74" t="str">
            <v>15</v>
          </cell>
          <cell r="R74">
            <v>20758</v>
          </cell>
          <cell r="S74">
            <v>1206</v>
          </cell>
          <cell r="T74">
            <v>955</v>
          </cell>
          <cell r="U74">
            <v>22919</v>
          </cell>
          <cell r="V74">
            <v>20758</v>
          </cell>
          <cell r="W74" t="e">
            <v>#DIV/0!</v>
          </cell>
          <cell r="X74">
            <v>22919</v>
          </cell>
          <cell r="Y74" t="e">
            <v>#DIV/0!</v>
          </cell>
          <cell r="Z74" t="str">
            <v/>
          </cell>
        </row>
        <row r="75">
          <cell r="A75" t="str">
            <v>B071</v>
          </cell>
          <cell r="B75">
            <v>71</v>
          </cell>
          <cell r="C75">
            <v>1395</v>
          </cell>
          <cell r="D75" t="str">
            <v>GALLARDO GAONA JOSE ALFREDO</v>
          </cell>
          <cell r="E75">
            <v>43440</v>
          </cell>
          <cell r="F75" t="str">
            <v>N/A</v>
          </cell>
          <cell r="G75" t="str">
            <v>DIRECCION DE CONTRALORIA INTERNA</v>
          </cell>
          <cell r="H75" t="str">
            <v>CONTROL INTERNO</v>
          </cell>
          <cell r="I75" t="str">
            <v>ABOGADO</v>
          </cell>
          <cell r="J75" t="str">
            <v>BC</v>
          </cell>
          <cell r="K75" t="str">
            <v>1 1 03 2 PR11 72</v>
          </cell>
          <cell r="P75">
            <v>0</v>
          </cell>
          <cell r="Q75" t="str">
            <v>14</v>
          </cell>
          <cell r="R75">
            <v>18077</v>
          </cell>
          <cell r="S75">
            <v>1163</v>
          </cell>
          <cell r="T75">
            <v>922</v>
          </cell>
          <cell r="U75">
            <v>20162</v>
          </cell>
          <cell r="V75">
            <v>18077</v>
          </cell>
          <cell r="W75" t="e">
            <v>#DIV/0!</v>
          </cell>
          <cell r="X75">
            <v>20162</v>
          </cell>
          <cell r="Y75" t="e">
            <v>#DIV/0!</v>
          </cell>
          <cell r="Z75" t="str">
            <v/>
          </cell>
        </row>
        <row r="76">
          <cell r="A76" t="str">
            <v>B072</v>
          </cell>
          <cell r="B76">
            <v>72</v>
          </cell>
          <cell r="C76">
            <v>1932</v>
          </cell>
          <cell r="D76" t="str">
            <v>HURTADO FERNANDEZ VALERIA</v>
          </cell>
          <cell r="E76">
            <v>0</v>
          </cell>
          <cell r="F76" t="str">
            <v>N/A</v>
          </cell>
          <cell r="G76" t="str">
            <v>DIRECCION DE CONTRALORIA INTERNA</v>
          </cell>
          <cell r="H76" t="str">
            <v>CONTROL INTERNO</v>
          </cell>
          <cell r="I76" t="str">
            <v>ABOGADO</v>
          </cell>
          <cell r="J76" t="str">
            <v>BC</v>
          </cell>
          <cell r="K76" t="str">
            <v>1 1 03 2 PR11 72</v>
          </cell>
          <cell r="P76">
            <v>0</v>
          </cell>
          <cell r="Q76" t="str">
            <v>14</v>
          </cell>
          <cell r="R76">
            <v>18077</v>
          </cell>
          <cell r="S76">
            <v>1163</v>
          </cell>
          <cell r="T76">
            <v>922</v>
          </cell>
          <cell r="U76">
            <v>20162</v>
          </cell>
          <cell r="V76">
            <v>18077</v>
          </cell>
          <cell r="W76" t="e">
            <v>#DIV/0!</v>
          </cell>
          <cell r="X76">
            <v>20162</v>
          </cell>
          <cell r="Y76" t="e">
            <v>#DIV/0!</v>
          </cell>
          <cell r="Z76" t="str">
            <v/>
          </cell>
        </row>
        <row r="77">
          <cell r="A77" t="str">
            <v>B073</v>
          </cell>
          <cell r="B77">
            <v>73</v>
          </cell>
          <cell r="C77">
            <v>420</v>
          </cell>
          <cell r="D77" t="str">
            <v>GUTIERREZ OÑATE NICOLAS</v>
          </cell>
          <cell r="E77">
            <v>35931</v>
          </cell>
          <cell r="F77" t="str">
            <v>N/A</v>
          </cell>
          <cell r="G77" t="str">
            <v>DIRECCION DE CONTRALORIA INTERNA</v>
          </cell>
          <cell r="H77" t="str">
            <v>CONTROL INTERNO</v>
          </cell>
          <cell r="I77" t="str">
            <v xml:space="preserve">AUDITOR </v>
          </cell>
          <cell r="J77" t="str">
            <v>BC</v>
          </cell>
          <cell r="K77" t="str">
            <v>1 1 03 2 PR11 72</v>
          </cell>
          <cell r="P77">
            <v>0</v>
          </cell>
          <cell r="Q77" t="str">
            <v>14</v>
          </cell>
          <cell r="R77">
            <v>18077</v>
          </cell>
          <cell r="S77">
            <v>1163</v>
          </cell>
          <cell r="T77">
            <v>922</v>
          </cell>
          <cell r="U77">
            <v>20162</v>
          </cell>
          <cell r="V77">
            <v>18077</v>
          </cell>
          <cell r="W77" t="e">
            <v>#DIV/0!</v>
          </cell>
          <cell r="X77">
            <v>20162</v>
          </cell>
          <cell r="Y77" t="e">
            <v>#DIV/0!</v>
          </cell>
          <cell r="Z77" t="str">
            <v/>
          </cell>
        </row>
        <row r="78">
          <cell r="A78" t="str">
            <v>B074</v>
          </cell>
          <cell r="B78">
            <v>74</v>
          </cell>
          <cell r="C78">
            <v>428</v>
          </cell>
          <cell r="D78" t="str">
            <v>SERRANO MENDOZA MIGUEL</v>
          </cell>
          <cell r="E78">
            <v>35947</v>
          </cell>
          <cell r="F78" t="str">
            <v>N/A</v>
          </cell>
          <cell r="G78" t="str">
            <v>DIRECCION DE CONTRALORIA INTERNA</v>
          </cell>
          <cell r="H78" t="str">
            <v>CONTROL INTERNO</v>
          </cell>
          <cell r="I78" t="str">
            <v xml:space="preserve">AUDITOR </v>
          </cell>
          <cell r="J78" t="str">
            <v>BC</v>
          </cell>
          <cell r="K78" t="str">
            <v>1 1 03 2 PR11 72</v>
          </cell>
          <cell r="P78">
            <v>0</v>
          </cell>
          <cell r="Q78" t="str">
            <v>14</v>
          </cell>
          <cell r="R78">
            <v>18077</v>
          </cell>
          <cell r="S78">
            <v>1163</v>
          </cell>
          <cell r="T78">
            <v>922</v>
          </cell>
          <cell r="U78">
            <v>20162</v>
          </cell>
          <cell r="V78">
            <v>18077</v>
          </cell>
          <cell r="W78" t="e">
            <v>#DIV/0!</v>
          </cell>
          <cell r="X78">
            <v>20162</v>
          </cell>
          <cell r="Y78" t="e">
            <v>#DIV/0!</v>
          </cell>
          <cell r="Z78" t="str">
            <v/>
          </cell>
        </row>
        <row r="79">
          <cell r="A79" t="str">
            <v>B075</v>
          </cell>
          <cell r="B79">
            <v>75</v>
          </cell>
          <cell r="C79">
            <v>1364</v>
          </cell>
          <cell r="D79" t="str">
            <v>CASTRO REA MONICA HORTENCIA</v>
          </cell>
          <cell r="E79">
            <v>43440</v>
          </cell>
          <cell r="F79" t="str">
            <v>N/A</v>
          </cell>
          <cell r="G79" t="str">
            <v>DIRECCION DE CONTRALORIA INTERNA</v>
          </cell>
          <cell r="H79" t="str">
            <v>CONTROL INTERNO</v>
          </cell>
          <cell r="I79" t="str">
            <v>AUDITOR</v>
          </cell>
          <cell r="J79" t="str">
            <v>BC</v>
          </cell>
          <cell r="K79" t="str">
            <v>1 1 03 2 PR11 72</v>
          </cell>
          <cell r="P79">
            <v>0</v>
          </cell>
          <cell r="Q79" t="str">
            <v>14</v>
          </cell>
          <cell r="R79">
            <v>18077</v>
          </cell>
          <cell r="S79">
            <v>1163</v>
          </cell>
          <cell r="T79">
            <v>922</v>
          </cell>
          <cell r="U79">
            <v>20162</v>
          </cell>
          <cell r="V79">
            <v>18077</v>
          </cell>
          <cell r="W79" t="e">
            <v>#DIV/0!</v>
          </cell>
          <cell r="X79">
            <v>20162</v>
          </cell>
          <cell r="Y79" t="e">
            <v>#DIV/0!</v>
          </cell>
          <cell r="Z79" t="str">
            <v/>
          </cell>
        </row>
        <row r="80">
          <cell r="A80" t="str">
            <v>B076</v>
          </cell>
          <cell r="B80">
            <v>76</v>
          </cell>
          <cell r="C80">
            <v>2258</v>
          </cell>
          <cell r="D80" t="str">
            <v>MICHEL VERA REGINA</v>
          </cell>
          <cell r="E80">
            <v>43543</v>
          </cell>
          <cell r="F80" t="str">
            <v>N/A</v>
          </cell>
          <cell r="G80" t="str">
            <v>DIRECCION DE CONTRALORIA INTERNA</v>
          </cell>
          <cell r="H80" t="str">
            <v>CONTROL INTERNO</v>
          </cell>
          <cell r="I80" t="str">
            <v>AUDITOR</v>
          </cell>
          <cell r="J80" t="str">
            <v>BC</v>
          </cell>
          <cell r="K80" t="str">
            <v>1 1 03 2 PR11 72</v>
          </cell>
          <cell r="P80">
            <v>0</v>
          </cell>
          <cell r="Q80" t="str">
            <v>14</v>
          </cell>
          <cell r="R80">
            <v>18077</v>
          </cell>
          <cell r="S80">
            <v>1163</v>
          </cell>
          <cell r="T80">
            <v>922</v>
          </cell>
          <cell r="U80">
            <v>20162</v>
          </cell>
          <cell r="V80">
            <v>18077</v>
          </cell>
          <cell r="W80" t="e">
            <v>#DIV/0!</v>
          </cell>
          <cell r="X80">
            <v>20162</v>
          </cell>
          <cell r="Y80" t="e">
            <v>#DIV/0!</v>
          </cell>
          <cell r="Z80" t="str">
            <v/>
          </cell>
        </row>
        <row r="81">
          <cell r="A81" t="str">
            <v>B077</v>
          </cell>
          <cell r="B81">
            <v>77</v>
          </cell>
          <cell r="C81">
            <v>2328</v>
          </cell>
          <cell r="D81" t="str">
            <v>PELAYO CANO IVAN</v>
          </cell>
          <cell r="E81">
            <v>43866</v>
          </cell>
          <cell r="F81" t="str">
            <v>N/A</v>
          </cell>
          <cell r="G81" t="str">
            <v>DIRECCION DE CONTRALORIA INTERNA</v>
          </cell>
          <cell r="H81" t="str">
            <v>CONTROL INTERNO</v>
          </cell>
          <cell r="I81" t="str">
            <v>ABOGADO</v>
          </cell>
          <cell r="J81" t="str">
            <v>BC</v>
          </cell>
          <cell r="K81" t="str">
            <v>1 1 03 2 PR11 72</v>
          </cell>
          <cell r="P81">
            <v>0</v>
          </cell>
          <cell r="Q81" t="str">
            <v>13</v>
          </cell>
          <cell r="R81">
            <v>16635</v>
          </cell>
          <cell r="S81">
            <v>1128</v>
          </cell>
          <cell r="T81">
            <v>903</v>
          </cell>
          <cell r="U81">
            <v>18666</v>
          </cell>
          <cell r="V81">
            <v>16635</v>
          </cell>
          <cell r="W81" t="e">
            <v>#DIV/0!</v>
          </cell>
          <cell r="X81">
            <v>18666</v>
          </cell>
          <cell r="Y81" t="e">
            <v>#DIV/0!</v>
          </cell>
          <cell r="Z81" t="str">
            <v/>
          </cell>
        </row>
        <row r="82">
          <cell r="A82" t="str">
            <v>B078</v>
          </cell>
          <cell r="B82">
            <v>78</v>
          </cell>
          <cell r="C82">
            <v>2261</v>
          </cell>
          <cell r="D82" t="str">
            <v>RODRIGUEZ DURAN FRANCISCO JAVIER</v>
          </cell>
          <cell r="E82">
            <v>43556</v>
          </cell>
          <cell r="F82" t="str">
            <v>N/A</v>
          </cell>
          <cell r="G82" t="str">
            <v>DIRECCION DE CONTRALORIA INTERNA</v>
          </cell>
          <cell r="H82" t="str">
            <v>CONTROL INTERNO</v>
          </cell>
          <cell r="I82" t="str">
            <v>ABOGADO</v>
          </cell>
          <cell r="J82" t="str">
            <v>BC</v>
          </cell>
          <cell r="K82" t="str">
            <v>1 1 03 2 PR11 72</v>
          </cell>
          <cell r="P82">
            <v>0</v>
          </cell>
          <cell r="Q82" t="str">
            <v>13</v>
          </cell>
          <cell r="R82">
            <v>16635</v>
          </cell>
          <cell r="S82">
            <v>1128</v>
          </cell>
          <cell r="T82">
            <v>903</v>
          </cell>
          <cell r="U82">
            <v>18666</v>
          </cell>
          <cell r="V82">
            <v>16635</v>
          </cell>
          <cell r="W82" t="e">
            <v>#DIV/0!</v>
          </cell>
          <cell r="X82">
            <v>18666</v>
          </cell>
          <cell r="Y82" t="e">
            <v>#DIV/0!</v>
          </cell>
          <cell r="Z82" t="str">
            <v/>
          </cell>
        </row>
        <row r="83">
          <cell r="A83" t="str">
            <v>B079</v>
          </cell>
          <cell r="B83">
            <v>79</v>
          </cell>
          <cell r="C83">
            <v>2282</v>
          </cell>
          <cell r="D83" t="str">
            <v>SAAVEDRA GONZALEZ CAMILO ALEJANDRO</v>
          </cell>
          <cell r="E83">
            <v>43601</v>
          </cell>
          <cell r="F83" t="str">
            <v>N/A</v>
          </cell>
          <cell r="G83" t="str">
            <v>DIRECCION DE CONTRALORIA INTERNA</v>
          </cell>
          <cell r="H83" t="str">
            <v>CONTROL INTERNO</v>
          </cell>
          <cell r="I83" t="str">
            <v>ABOGADO</v>
          </cell>
          <cell r="J83" t="str">
            <v>BC</v>
          </cell>
          <cell r="K83" t="str">
            <v>1 1 03 2 PR11 72</v>
          </cell>
          <cell r="P83">
            <v>0</v>
          </cell>
          <cell r="Q83" t="str">
            <v>13</v>
          </cell>
          <cell r="R83">
            <v>16635</v>
          </cell>
          <cell r="S83">
            <v>1128</v>
          </cell>
          <cell r="T83">
            <v>903</v>
          </cell>
          <cell r="U83">
            <v>18666</v>
          </cell>
          <cell r="V83">
            <v>16635</v>
          </cell>
          <cell r="W83" t="e">
            <v>#DIV/0!</v>
          </cell>
          <cell r="X83">
            <v>18666</v>
          </cell>
          <cell r="Y83" t="e">
            <v>#DIV/0!</v>
          </cell>
          <cell r="Z83" t="str">
            <v/>
          </cell>
        </row>
        <row r="84">
          <cell r="A84" t="str">
            <v>B080</v>
          </cell>
          <cell r="B84">
            <v>80</v>
          </cell>
          <cell r="C84">
            <v>364</v>
          </cell>
          <cell r="D84" t="str">
            <v>MONRREAL CASILLAS NORMA LETICIA</v>
          </cell>
          <cell r="E84">
            <v>33136</v>
          </cell>
          <cell r="F84" t="str">
            <v>N/A</v>
          </cell>
          <cell r="G84" t="str">
            <v>DIRECCION DE CONTRALORIA INTERNA</v>
          </cell>
          <cell r="H84" t="str">
            <v>CONTROL INTERNO</v>
          </cell>
          <cell r="I84" t="str">
            <v>SECRETARIA DE DIRECCION</v>
          </cell>
          <cell r="J84" t="str">
            <v>BC</v>
          </cell>
          <cell r="K84" t="str">
            <v>1 1 03 2 PR11 72</v>
          </cell>
          <cell r="P84">
            <v>0</v>
          </cell>
          <cell r="Q84" t="str">
            <v>13</v>
          </cell>
          <cell r="R84">
            <v>16635</v>
          </cell>
          <cell r="S84">
            <v>1128</v>
          </cell>
          <cell r="T84">
            <v>903</v>
          </cell>
          <cell r="U84">
            <v>18666</v>
          </cell>
          <cell r="V84">
            <v>16635</v>
          </cell>
          <cell r="W84" t="e">
            <v>#DIV/0!</v>
          </cell>
          <cell r="X84">
            <v>18666</v>
          </cell>
          <cell r="Y84" t="e">
            <v>#DIV/0!</v>
          </cell>
          <cell r="Z84" t="str">
            <v/>
          </cell>
        </row>
        <row r="85">
          <cell r="A85" t="str">
            <v>B081</v>
          </cell>
          <cell r="B85">
            <v>81</v>
          </cell>
          <cell r="C85">
            <v>1291</v>
          </cell>
          <cell r="D85" t="str">
            <v>MARTINEZ JIMENEZ ALEJANDRA GUADALUPE</v>
          </cell>
          <cell r="E85">
            <v>40452</v>
          </cell>
          <cell r="F85" t="str">
            <v>N/A</v>
          </cell>
          <cell r="G85" t="str">
            <v>DIRECCION DE CONTRALORIA INTERNA</v>
          </cell>
          <cell r="H85" t="str">
            <v>CONTROL INTERNO</v>
          </cell>
          <cell r="I85" t="str">
            <v>AUDITOR</v>
          </cell>
          <cell r="J85" t="str">
            <v>BC</v>
          </cell>
          <cell r="K85" t="str">
            <v>1 1 03 2 PR11 72</v>
          </cell>
          <cell r="P85">
            <v>0</v>
          </cell>
          <cell r="Q85" t="str">
            <v>11</v>
          </cell>
          <cell r="R85">
            <v>14472</v>
          </cell>
          <cell r="S85">
            <v>1093</v>
          </cell>
          <cell r="T85">
            <v>879</v>
          </cell>
          <cell r="U85">
            <v>16444</v>
          </cell>
          <cell r="V85">
            <v>14472</v>
          </cell>
          <cell r="W85" t="e">
            <v>#DIV/0!</v>
          </cell>
          <cell r="X85">
            <v>16444</v>
          </cell>
          <cell r="Y85" t="e">
            <v>#DIV/0!</v>
          </cell>
          <cell r="Z85" t="str">
            <v/>
          </cell>
        </row>
        <row r="86">
          <cell r="A86" t="str">
            <v>B082</v>
          </cell>
          <cell r="B86">
            <v>82</v>
          </cell>
          <cell r="C86">
            <v>2246</v>
          </cell>
          <cell r="D86" t="str">
            <v>RODRIGUEZ MONTE DE OCA NELLY GUADALUPE</v>
          </cell>
          <cell r="E86">
            <v>43525</v>
          </cell>
          <cell r="F86" t="str">
            <v>N/A</v>
          </cell>
          <cell r="G86" t="str">
            <v>DIRECCION DE CONTRALORIA INTERNA</v>
          </cell>
          <cell r="H86" t="str">
            <v>CONTROL INTERNO</v>
          </cell>
          <cell r="I86" t="str">
            <v>AUDITOR</v>
          </cell>
          <cell r="J86" t="str">
            <v>BC</v>
          </cell>
          <cell r="K86" t="str">
            <v>1 1 03 2 PR11 72</v>
          </cell>
          <cell r="P86">
            <v>0</v>
          </cell>
          <cell r="Q86" t="str">
            <v>11</v>
          </cell>
          <cell r="R86">
            <v>14472</v>
          </cell>
          <cell r="S86">
            <v>1093</v>
          </cell>
          <cell r="T86">
            <v>879</v>
          </cell>
          <cell r="U86">
            <v>16444</v>
          </cell>
          <cell r="V86">
            <v>14472</v>
          </cell>
          <cell r="W86" t="e">
            <v>#DIV/0!</v>
          </cell>
          <cell r="X86">
            <v>16444</v>
          </cell>
          <cell r="Y86" t="e">
            <v>#DIV/0!</v>
          </cell>
          <cell r="Z86" t="str">
            <v/>
          </cell>
        </row>
        <row r="87">
          <cell r="A87" t="str">
            <v>B083</v>
          </cell>
          <cell r="B87">
            <v>83</v>
          </cell>
          <cell r="C87">
            <v>2318</v>
          </cell>
          <cell r="D87" t="str">
            <v>NUÑO RODRIGUEZ VIRIDIANA ELIZABETH</v>
          </cell>
          <cell r="E87">
            <v>43788</v>
          </cell>
          <cell r="F87" t="str">
            <v>N/A</v>
          </cell>
          <cell r="G87" t="str">
            <v>DIRECCION DE CONTRALORIA INTERNA</v>
          </cell>
          <cell r="H87" t="str">
            <v>CONTROL INTERNO</v>
          </cell>
          <cell r="I87" t="str">
            <v>AUDITOR</v>
          </cell>
          <cell r="J87" t="str">
            <v>BC</v>
          </cell>
          <cell r="K87" t="str">
            <v>1 1 03 2 PR11 72</v>
          </cell>
          <cell r="P87">
            <v>0</v>
          </cell>
          <cell r="Q87" t="str">
            <v>11</v>
          </cell>
          <cell r="R87">
            <v>14472</v>
          </cell>
          <cell r="S87">
            <v>1093</v>
          </cell>
          <cell r="T87">
            <v>879</v>
          </cell>
          <cell r="U87">
            <v>16444</v>
          </cell>
          <cell r="V87">
            <v>14472</v>
          </cell>
          <cell r="W87" t="e">
            <v>#DIV/0!</v>
          </cell>
          <cell r="X87">
            <v>16444</v>
          </cell>
          <cell r="Y87" t="e">
            <v>#DIV/0!</v>
          </cell>
          <cell r="Z87" t="str">
            <v/>
          </cell>
        </row>
        <row r="88">
          <cell r="A88" t="str">
            <v>B084</v>
          </cell>
          <cell r="B88">
            <v>84</v>
          </cell>
          <cell r="C88">
            <v>2262</v>
          </cell>
          <cell r="D88" t="str">
            <v>MEJIA LEGASPI GERARDO</v>
          </cell>
          <cell r="E88">
            <v>43556</v>
          </cell>
          <cell r="F88" t="str">
            <v>N/A</v>
          </cell>
          <cell r="G88" t="str">
            <v>DIRECCION DE CONTRALORIA INTERNA</v>
          </cell>
          <cell r="H88" t="str">
            <v>CONTROL INTERNO</v>
          </cell>
          <cell r="I88" t="str">
            <v>AUXILIAR JURIDICO</v>
          </cell>
          <cell r="J88" t="str">
            <v>BC</v>
          </cell>
          <cell r="K88" t="str">
            <v>1 1 03 2 PR11 72</v>
          </cell>
          <cell r="P88">
            <v>0</v>
          </cell>
          <cell r="Q88" t="str">
            <v>11</v>
          </cell>
          <cell r="R88">
            <v>14472</v>
          </cell>
          <cell r="S88">
            <v>1093</v>
          </cell>
          <cell r="T88">
            <v>879</v>
          </cell>
          <cell r="U88">
            <v>16444</v>
          </cell>
          <cell r="V88">
            <v>14472</v>
          </cell>
          <cell r="W88" t="e">
            <v>#DIV/0!</v>
          </cell>
          <cell r="X88">
            <v>16444</v>
          </cell>
          <cell r="Y88" t="e">
            <v>#DIV/0!</v>
          </cell>
          <cell r="Z88" t="str">
            <v/>
          </cell>
        </row>
        <row r="89">
          <cell r="A89" t="str">
            <v>B085</v>
          </cell>
          <cell r="B89">
            <v>85</v>
          </cell>
          <cell r="C89">
            <v>1764</v>
          </cell>
          <cell r="D89" t="str">
            <v>RIVERA SANTANA DIANA ESTHER</v>
          </cell>
          <cell r="E89">
            <v>43497</v>
          </cell>
          <cell r="F89" t="str">
            <v>N/A</v>
          </cell>
          <cell r="G89" t="str">
            <v>DIRECCION DE CONTRALORIA INTERNA</v>
          </cell>
          <cell r="H89" t="str">
            <v>CONTROL INTERNO</v>
          </cell>
          <cell r="I89" t="str">
            <v>AUDITOR</v>
          </cell>
          <cell r="J89" t="str">
            <v>BC</v>
          </cell>
          <cell r="K89" t="str">
            <v>1 1 03 2 PR11 72</v>
          </cell>
          <cell r="P89">
            <v>0</v>
          </cell>
          <cell r="Q89" t="str">
            <v>11</v>
          </cell>
          <cell r="R89">
            <v>14472</v>
          </cell>
          <cell r="S89">
            <v>1093</v>
          </cell>
          <cell r="T89">
            <v>879</v>
          </cell>
          <cell r="U89">
            <v>16444</v>
          </cell>
          <cell r="V89">
            <v>14472</v>
          </cell>
          <cell r="W89" t="e">
            <v>#DIV/0!</v>
          </cell>
          <cell r="X89">
            <v>16444</v>
          </cell>
          <cell r="Y89" t="e">
            <v>#DIV/0!</v>
          </cell>
          <cell r="Z89" t="str">
            <v/>
          </cell>
        </row>
        <row r="90">
          <cell r="A90" t="str">
            <v>B086</v>
          </cell>
          <cell r="B90">
            <v>86</v>
          </cell>
          <cell r="C90">
            <v>1939</v>
          </cell>
          <cell r="D90" t="str">
            <v>GUTIERREZ BARBA MARISELA</v>
          </cell>
          <cell r="E90">
            <v>43497</v>
          </cell>
          <cell r="F90" t="str">
            <v>N/A</v>
          </cell>
          <cell r="G90" t="str">
            <v>DIRECCION DE CONTRALORIA INTERNA</v>
          </cell>
          <cell r="H90" t="str">
            <v>CONTROL INTERNO</v>
          </cell>
          <cell r="I90" t="str">
            <v>AUDITOR</v>
          </cell>
          <cell r="J90" t="str">
            <v>BC</v>
          </cell>
          <cell r="K90" t="str">
            <v>1 1 03 2 PR11 72</v>
          </cell>
          <cell r="P90">
            <v>0</v>
          </cell>
          <cell r="Q90" t="str">
            <v>11</v>
          </cell>
          <cell r="R90">
            <v>14472</v>
          </cell>
          <cell r="S90">
            <v>1093</v>
          </cell>
          <cell r="T90">
            <v>879</v>
          </cell>
          <cell r="U90">
            <v>16444</v>
          </cell>
          <cell r="V90">
            <v>14472</v>
          </cell>
          <cell r="W90" t="e">
            <v>#DIV/0!</v>
          </cell>
          <cell r="X90">
            <v>16444</v>
          </cell>
          <cell r="Y90" t="e">
            <v>#DIV/0!</v>
          </cell>
          <cell r="Z90" t="str">
            <v/>
          </cell>
        </row>
        <row r="91">
          <cell r="A91" t="str">
            <v>B087</v>
          </cell>
          <cell r="B91">
            <v>87</v>
          </cell>
          <cell r="C91">
            <v>1229</v>
          </cell>
          <cell r="D91" t="str">
            <v>PEREDO GALLARDO JOEL ALONSO</v>
          </cell>
          <cell r="E91">
            <v>39904</v>
          </cell>
          <cell r="F91" t="str">
            <v>STIPEJAL</v>
          </cell>
          <cell r="G91" t="str">
            <v>DIRECCION DE CONTRALORIA INTERNA</v>
          </cell>
          <cell r="H91" t="str">
            <v>CONTROL INTERNO</v>
          </cell>
          <cell r="I91" t="str">
            <v>ANALISTA</v>
          </cell>
          <cell r="J91" t="str">
            <v>BS</v>
          </cell>
          <cell r="K91" t="str">
            <v>1 1 03 2 PR11 72</v>
          </cell>
          <cell r="P91">
            <v>0</v>
          </cell>
          <cell r="Q91" t="str">
            <v>11</v>
          </cell>
          <cell r="R91">
            <v>14472</v>
          </cell>
          <cell r="S91">
            <v>1093</v>
          </cell>
          <cell r="T91">
            <v>879</v>
          </cell>
          <cell r="U91">
            <v>16444</v>
          </cell>
          <cell r="V91">
            <v>14472</v>
          </cell>
          <cell r="W91" t="e">
            <v>#DIV/0!</v>
          </cell>
          <cell r="X91">
            <v>16444</v>
          </cell>
          <cell r="Y91" t="e">
            <v>#DIV/0!</v>
          </cell>
          <cell r="Z91" t="str">
            <v/>
          </cell>
        </row>
        <row r="92">
          <cell r="A92" t="str">
            <v>B088</v>
          </cell>
          <cell r="B92">
            <v>88</v>
          </cell>
          <cell r="C92">
            <v>1617</v>
          </cell>
          <cell r="D92" t="str">
            <v>GALVEZ MEDINA ABDIEL</v>
          </cell>
          <cell r="E92">
            <v>43440</v>
          </cell>
          <cell r="F92" t="str">
            <v>N/A</v>
          </cell>
          <cell r="G92" t="str">
            <v>DIRECCION JURIDICA</v>
          </cell>
          <cell r="H92" t="str">
            <v>COBRANZA JURIDICA</v>
          </cell>
          <cell r="I92" t="str">
            <v>DIRECTOR DE COBRANZA JURIDICA</v>
          </cell>
          <cell r="J92" t="str">
            <v>BC</v>
          </cell>
          <cell r="K92" t="str">
            <v>1 1 04 1 PR05 61</v>
          </cell>
          <cell r="P92">
            <v>0</v>
          </cell>
          <cell r="Q92" t="str">
            <v>21</v>
          </cell>
          <cell r="R92">
            <v>39023</v>
          </cell>
          <cell r="S92">
            <v>1808</v>
          </cell>
          <cell r="T92">
            <v>1299</v>
          </cell>
          <cell r="U92">
            <v>42130</v>
          </cell>
          <cell r="V92">
            <v>39023</v>
          </cell>
          <cell r="W92" t="e">
            <v>#DIV/0!</v>
          </cell>
          <cell r="X92">
            <v>42130</v>
          </cell>
          <cell r="Y92" t="e">
            <v>#DIV/0!</v>
          </cell>
          <cell r="Z92" t="str">
            <v/>
          </cell>
        </row>
        <row r="93">
          <cell r="A93" t="str">
            <v>B089</v>
          </cell>
          <cell r="B93">
            <v>89</v>
          </cell>
          <cell r="C93">
            <v>311</v>
          </cell>
          <cell r="D93" t="str">
            <v>GUTIERREZ MUÑOZ YOLANDA</v>
          </cell>
          <cell r="E93">
            <v>35577</v>
          </cell>
          <cell r="F93" t="str">
            <v>N/A</v>
          </cell>
          <cell r="G93" t="str">
            <v>DIRECCION JURIDICA</v>
          </cell>
          <cell r="H93" t="str">
            <v>COBRANZA JURIDICA</v>
          </cell>
          <cell r="I93" t="str">
            <v>ABOGADO</v>
          </cell>
          <cell r="J93" t="str">
            <v>BC</v>
          </cell>
          <cell r="K93" t="str">
            <v>1 1 04 1 PR05 61</v>
          </cell>
          <cell r="P93">
            <v>0</v>
          </cell>
          <cell r="Q93" t="str">
            <v>15</v>
          </cell>
          <cell r="R93">
            <v>20758</v>
          </cell>
          <cell r="S93">
            <v>1206</v>
          </cell>
          <cell r="T93">
            <v>955</v>
          </cell>
          <cell r="U93">
            <v>22919</v>
          </cell>
          <cell r="V93">
            <v>20758</v>
          </cell>
          <cell r="W93" t="e">
            <v>#DIV/0!</v>
          </cell>
          <cell r="X93">
            <v>22919</v>
          </cell>
          <cell r="Y93" t="e">
            <v>#DIV/0!</v>
          </cell>
          <cell r="Z93" t="str">
            <v/>
          </cell>
        </row>
        <row r="94">
          <cell r="A94" t="str">
            <v>B090</v>
          </cell>
          <cell r="B94">
            <v>90</v>
          </cell>
          <cell r="C94">
            <v>945</v>
          </cell>
          <cell r="D94" t="str">
            <v>AVILA AVILA BALTAZAR</v>
          </cell>
          <cell r="E94">
            <v>38154</v>
          </cell>
          <cell r="F94" t="str">
            <v>N/A</v>
          </cell>
          <cell r="G94" t="str">
            <v>DIRECCION JURIDICA</v>
          </cell>
          <cell r="H94" t="str">
            <v>COBRANZA JURIDICA</v>
          </cell>
          <cell r="I94" t="str">
            <v>ABOGADO</v>
          </cell>
          <cell r="J94" t="str">
            <v>BC</v>
          </cell>
          <cell r="K94" t="str">
            <v>1 1 04 1 PR05 61</v>
          </cell>
          <cell r="P94">
            <v>0</v>
          </cell>
          <cell r="Q94" t="str">
            <v>15</v>
          </cell>
          <cell r="R94">
            <v>20758</v>
          </cell>
          <cell r="S94">
            <v>1206</v>
          </cell>
          <cell r="T94">
            <v>955</v>
          </cell>
          <cell r="U94">
            <v>22919</v>
          </cell>
          <cell r="V94">
            <v>20758</v>
          </cell>
          <cell r="W94" t="e">
            <v>#DIV/0!</v>
          </cell>
          <cell r="X94">
            <v>22919</v>
          </cell>
          <cell r="Y94" t="e">
            <v>#DIV/0!</v>
          </cell>
          <cell r="Z94" t="str">
            <v/>
          </cell>
        </row>
        <row r="95">
          <cell r="A95" t="str">
            <v>B091</v>
          </cell>
          <cell r="B95">
            <v>91</v>
          </cell>
          <cell r="C95">
            <v>998</v>
          </cell>
          <cell r="D95" t="str">
            <v>MAYORGA SOLORIO FRANCISCO DANIEL</v>
          </cell>
          <cell r="E95">
            <v>38369</v>
          </cell>
          <cell r="F95" t="str">
            <v>N/A</v>
          </cell>
          <cell r="G95" t="str">
            <v>DIRECCION JURIDICA</v>
          </cell>
          <cell r="H95" t="str">
            <v>COBRANZA JURIDICA</v>
          </cell>
          <cell r="I95" t="str">
            <v>ABOGADO</v>
          </cell>
          <cell r="J95" t="str">
            <v>BC</v>
          </cell>
          <cell r="K95" t="str">
            <v>1 1 04 1 PR05 61</v>
          </cell>
          <cell r="P95">
            <v>0</v>
          </cell>
          <cell r="Q95" t="str">
            <v>15</v>
          </cell>
          <cell r="R95">
            <v>20758</v>
          </cell>
          <cell r="S95">
            <v>1206</v>
          </cell>
          <cell r="T95">
            <v>955</v>
          </cell>
          <cell r="U95">
            <v>22919</v>
          </cell>
          <cell r="V95">
            <v>20758</v>
          </cell>
          <cell r="W95" t="e">
            <v>#DIV/0!</v>
          </cell>
          <cell r="X95">
            <v>22919</v>
          </cell>
          <cell r="Y95" t="e">
            <v>#DIV/0!</v>
          </cell>
          <cell r="Z95" t="str">
            <v/>
          </cell>
        </row>
        <row r="96">
          <cell r="A96" t="str">
            <v>B092</v>
          </cell>
          <cell r="B96">
            <v>92</v>
          </cell>
          <cell r="C96">
            <v>1126</v>
          </cell>
          <cell r="D96" t="str">
            <v>CARRILLO NEGRETE JOSE LEON</v>
          </cell>
          <cell r="E96">
            <v>39287</v>
          </cell>
          <cell r="F96" t="str">
            <v>N/A</v>
          </cell>
          <cell r="G96" t="str">
            <v>DIRECCION JURIDICA</v>
          </cell>
          <cell r="H96" t="str">
            <v>COBRANZA JURIDICA</v>
          </cell>
          <cell r="I96" t="str">
            <v>ABOGADO</v>
          </cell>
          <cell r="J96" t="str">
            <v>BC</v>
          </cell>
          <cell r="K96" t="str">
            <v>1 1 04 1 PR05 61</v>
          </cell>
          <cell r="P96">
            <v>0</v>
          </cell>
          <cell r="Q96" t="str">
            <v>15</v>
          </cell>
          <cell r="R96">
            <v>20758</v>
          </cell>
          <cell r="S96">
            <v>1206</v>
          </cell>
          <cell r="T96">
            <v>955</v>
          </cell>
          <cell r="U96">
            <v>22919</v>
          </cell>
          <cell r="V96">
            <v>20758</v>
          </cell>
          <cell r="W96" t="e">
            <v>#DIV/0!</v>
          </cell>
          <cell r="X96">
            <v>22919</v>
          </cell>
          <cell r="Y96" t="e">
            <v>#DIV/0!</v>
          </cell>
          <cell r="Z96" t="str">
            <v/>
          </cell>
        </row>
        <row r="97">
          <cell r="A97" t="str">
            <v>B093</v>
          </cell>
          <cell r="B97">
            <v>93</v>
          </cell>
          <cell r="C97">
            <v>1278</v>
          </cell>
          <cell r="D97" t="str">
            <v>CARDENAS PAREDES CARLOS ALEJANDRO</v>
          </cell>
          <cell r="E97">
            <v>40118</v>
          </cell>
          <cell r="F97" t="str">
            <v>N/A</v>
          </cell>
          <cell r="G97" t="str">
            <v>DIRECCION JURIDICA</v>
          </cell>
          <cell r="H97" t="str">
            <v>COBRANZA JURIDICA</v>
          </cell>
          <cell r="I97" t="str">
            <v>ABOGADO</v>
          </cell>
          <cell r="J97" t="str">
            <v>BC</v>
          </cell>
          <cell r="K97" t="str">
            <v>1 1 04 1 PR05 61</v>
          </cell>
          <cell r="P97">
            <v>0</v>
          </cell>
          <cell r="Q97" t="str">
            <v>15</v>
          </cell>
          <cell r="R97">
            <v>20758</v>
          </cell>
          <cell r="S97">
            <v>1206</v>
          </cell>
          <cell r="T97">
            <v>955</v>
          </cell>
          <cell r="U97">
            <v>22919</v>
          </cell>
          <cell r="V97">
            <v>20758</v>
          </cell>
          <cell r="W97" t="e">
            <v>#DIV/0!</v>
          </cell>
          <cell r="X97">
            <v>22919</v>
          </cell>
          <cell r="Y97" t="e">
            <v>#DIV/0!</v>
          </cell>
          <cell r="Z97" t="str">
            <v/>
          </cell>
        </row>
        <row r="98">
          <cell r="A98" t="str">
            <v>B094</v>
          </cell>
          <cell r="B98">
            <v>94</v>
          </cell>
          <cell r="C98">
            <v>1304</v>
          </cell>
          <cell r="D98" t="str">
            <v>RODRIGUEZ HERNANDEZ MARIA DEL ROCIO</v>
          </cell>
          <cell r="E98">
            <v>40452</v>
          </cell>
          <cell r="F98" t="str">
            <v>N/A</v>
          </cell>
          <cell r="G98" t="str">
            <v>DIRECCION JURIDICA</v>
          </cell>
          <cell r="H98" t="str">
            <v>COBRANZA JURIDICA</v>
          </cell>
          <cell r="I98" t="str">
            <v>ABOGADO</v>
          </cell>
          <cell r="J98" t="str">
            <v>BC</v>
          </cell>
          <cell r="K98" t="str">
            <v>1 1 04 1 PR05 61</v>
          </cell>
          <cell r="P98">
            <v>0</v>
          </cell>
          <cell r="Q98" t="str">
            <v>15</v>
          </cell>
          <cell r="R98">
            <v>20758</v>
          </cell>
          <cell r="S98">
            <v>1206</v>
          </cell>
          <cell r="T98">
            <v>955</v>
          </cell>
          <cell r="U98">
            <v>22919</v>
          </cell>
          <cell r="V98">
            <v>20758</v>
          </cell>
          <cell r="W98" t="e">
            <v>#DIV/0!</v>
          </cell>
          <cell r="X98">
            <v>22919</v>
          </cell>
          <cell r="Y98" t="e">
            <v>#DIV/0!</v>
          </cell>
          <cell r="Z98" t="str">
            <v/>
          </cell>
        </row>
        <row r="99">
          <cell r="A99" t="str">
            <v>B095</v>
          </cell>
          <cell r="B99">
            <v>95</v>
          </cell>
          <cell r="C99">
            <v>2175</v>
          </cell>
          <cell r="D99" t="str">
            <v>RODRIGUEZ PALACIOS MARIA GUADALUPE AGLAE</v>
          </cell>
          <cell r="E99">
            <v>43497</v>
          </cell>
          <cell r="F99" t="str">
            <v>N/A</v>
          </cell>
          <cell r="G99" t="str">
            <v>DIRECCION JURIDICA</v>
          </cell>
          <cell r="H99" t="str">
            <v>COBRANZA JURIDICA</v>
          </cell>
          <cell r="I99" t="str">
            <v>ABOGADO</v>
          </cell>
          <cell r="J99" t="str">
            <v>BC</v>
          </cell>
          <cell r="K99" t="str">
            <v>1 1 04 1 PR05 61</v>
          </cell>
          <cell r="P99">
            <v>0</v>
          </cell>
          <cell r="Q99" t="str">
            <v>14</v>
          </cell>
          <cell r="R99">
            <v>18077</v>
          </cell>
          <cell r="S99">
            <v>1163</v>
          </cell>
          <cell r="T99">
            <v>922</v>
          </cell>
          <cell r="U99">
            <v>20162</v>
          </cell>
          <cell r="V99">
            <v>18077</v>
          </cell>
          <cell r="W99" t="e">
            <v>#DIV/0!</v>
          </cell>
          <cell r="X99">
            <v>20162</v>
          </cell>
          <cell r="Y99" t="e">
            <v>#DIV/0!</v>
          </cell>
          <cell r="Z99" t="str">
            <v/>
          </cell>
        </row>
        <row r="100">
          <cell r="A100" t="str">
            <v>T096</v>
          </cell>
          <cell r="B100">
            <v>96</v>
          </cell>
          <cell r="C100">
            <v>2279</v>
          </cell>
          <cell r="D100" t="str">
            <v>ARIAS VAZQUEZ PAOLA</v>
          </cell>
          <cell r="E100">
            <v>43587</v>
          </cell>
          <cell r="F100" t="str">
            <v>N/A</v>
          </cell>
          <cell r="G100" t="str">
            <v>DIRECCION JURIDICA</v>
          </cell>
          <cell r="H100" t="str">
            <v>COBRANZA JURIDICA</v>
          </cell>
          <cell r="I100" t="str">
            <v>ABOGADO</v>
          </cell>
          <cell r="J100" t="str">
            <v>TR</v>
          </cell>
          <cell r="K100" t="str">
            <v>1 1 04 1 PR05 61</v>
          </cell>
          <cell r="P100">
            <v>0</v>
          </cell>
          <cell r="Q100" t="str">
            <v>14</v>
          </cell>
          <cell r="R100">
            <v>18077</v>
          </cell>
          <cell r="S100">
            <v>0</v>
          </cell>
          <cell r="T100">
            <v>0</v>
          </cell>
          <cell r="U100">
            <v>18077</v>
          </cell>
          <cell r="V100">
            <v>18077</v>
          </cell>
          <cell r="W100" t="e">
            <v>#DIV/0!</v>
          </cell>
          <cell r="X100">
            <v>18077</v>
          </cell>
          <cell r="Y100" t="e">
            <v>#DIV/0!</v>
          </cell>
          <cell r="Z100" t="str">
            <v/>
          </cell>
        </row>
        <row r="101">
          <cell r="A101" t="str">
            <v>B097</v>
          </cell>
          <cell r="B101">
            <v>97</v>
          </cell>
          <cell r="C101">
            <v>2173</v>
          </cell>
          <cell r="D101" t="str">
            <v>GONZALEZ RAMIREZ JORGE EDUARDO</v>
          </cell>
          <cell r="E101">
            <v>43497</v>
          </cell>
          <cell r="F101" t="str">
            <v>N/A</v>
          </cell>
          <cell r="G101" t="str">
            <v>DIRECCION JURIDICA</v>
          </cell>
          <cell r="H101" t="str">
            <v>COBRANZA JURIDICA</v>
          </cell>
          <cell r="I101" t="str">
            <v>ABOGADO</v>
          </cell>
          <cell r="J101" t="str">
            <v>BC</v>
          </cell>
          <cell r="K101" t="str">
            <v>1 1 04 1 PR05 61</v>
          </cell>
          <cell r="P101">
            <v>0</v>
          </cell>
          <cell r="Q101" t="str">
            <v>13</v>
          </cell>
          <cell r="R101">
            <v>16635</v>
          </cell>
          <cell r="S101">
            <v>1128</v>
          </cell>
          <cell r="T101">
            <v>903</v>
          </cell>
          <cell r="U101">
            <v>18666</v>
          </cell>
          <cell r="V101">
            <v>16635</v>
          </cell>
          <cell r="W101" t="e">
            <v>#DIV/0!</v>
          </cell>
          <cell r="X101">
            <v>18666</v>
          </cell>
          <cell r="Y101" t="e">
            <v>#DIV/0!</v>
          </cell>
          <cell r="Z101" t="str">
            <v/>
          </cell>
        </row>
        <row r="102">
          <cell r="A102" t="str">
            <v>B098</v>
          </cell>
          <cell r="B102">
            <v>98</v>
          </cell>
          <cell r="C102">
            <v>2132</v>
          </cell>
          <cell r="D102" t="str">
            <v>SANCHEZ REYNOSO JUDITH ESMERALDA</v>
          </cell>
          <cell r="E102">
            <v>43440</v>
          </cell>
          <cell r="F102" t="str">
            <v>N/A</v>
          </cell>
          <cell r="G102" t="str">
            <v>DIRECCION JURIDICA</v>
          </cell>
          <cell r="H102" t="str">
            <v>COBRANZA JURIDICA</v>
          </cell>
          <cell r="I102" t="str">
            <v>ABOGADO</v>
          </cell>
          <cell r="J102" t="str">
            <v>BC</v>
          </cell>
          <cell r="K102" t="str">
            <v>1 1 04 1 PR05 61</v>
          </cell>
          <cell r="P102">
            <v>0</v>
          </cell>
          <cell r="Q102" t="str">
            <v>13</v>
          </cell>
          <cell r="R102">
            <v>16635</v>
          </cell>
          <cell r="S102">
            <v>1128</v>
          </cell>
          <cell r="T102">
            <v>903</v>
          </cell>
          <cell r="U102">
            <v>18666</v>
          </cell>
          <cell r="V102">
            <v>16635</v>
          </cell>
          <cell r="W102" t="e">
            <v>#DIV/0!</v>
          </cell>
          <cell r="X102">
            <v>18666</v>
          </cell>
          <cell r="Y102" t="e">
            <v>#DIV/0!</v>
          </cell>
          <cell r="Z102" t="str">
            <v/>
          </cell>
        </row>
        <row r="103">
          <cell r="A103" t="str">
            <v>T099</v>
          </cell>
          <cell r="B103">
            <v>99</v>
          </cell>
          <cell r="C103">
            <v>2301</v>
          </cell>
          <cell r="D103" t="str">
            <v>RODRIGUEZ LOMELI MIRIAM GUADALUPE</v>
          </cell>
          <cell r="E103">
            <v>43710</v>
          </cell>
          <cell r="F103" t="str">
            <v>N/A</v>
          </cell>
          <cell r="G103" t="str">
            <v>DIRECCION JURIDICA</v>
          </cell>
          <cell r="H103" t="str">
            <v>COBRANZA JURIDICA</v>
          </cell>
          <cell r="I103" t="str">
            <v>ABOGADO</v>
          </cell>
          <cell r="J103" t="str">
            <v>TR</v>
          </cell>
          <cell r="K103" t="str">
            <v>1 1 04 1 PR05 61</v>
          </cell>
          <cell r="P103">
            <v>0</v>
          </cell>
          <cell r="Q103" t="str">
            <v>12</v>
          </cell>
          <cell r="R103">
            <v>15441</v>
          </cell>
          <cell r="S103">
            <v>0</v>
          </cell>
          <cell r="T103">
            <v>0</v>
          </cell>
          <cell r="U103">
            <v>15441</v>
          </cell>
          <cell r="V103">
            <v>15441</v>
          </cell>
          <cell r="W103" t="e">
            <v>#DIV/0!</v>
          </cell>
          <cell r="X103">
            <v>15441</v>
          </cell>
          <cell r="Y103" t="e">
            <v>#DIV/0!</v>
          </cell>
          <cell r="Z103" t="str">
            <v/>
          </cell>
        </row>
        <row r="104">
          <cell r="A104" t="str">
            <v>T100</v>
          </cell>
          <cell r="B104">
            <v>100</v>
          </cell>
          <cell r="C104">
            <v>2216</v>
          </cell>
          <cell r="D104" t="str">
            <v>TEJEDA PINEDA ELIZABETH</v>
          </cell>
          <cell r="E104">
            <v>43472</v>
          </cell>
          <cell r="F104" t="str">
            <v>N/A</v>
          </cell>
          <cell r="G104" t="str">
            <v>DIRECCION JURIDICA</v>
          </cell>
          <cell r="H104" t="str">
            <v>COBRANZA JURIDICA</v>
          </cell>
          <cell r="I104" t="str">
            <v>ABOGADO</v>
          </cell>
          <cell r="J104" t="str">
            <v>TR</v>
          </cell>
          <cell r="K104" t="str">
            <v>1 1 04 1 PR05 61</v>
          </cell>
          <cell r="P104">
            <v>0</v>
          </cell>
          <cell r="Q104" t="str">
            <v>12</v>
          </cell>
          <cell r="R104">
            <v>15441</v>
          </cell>
          <cell r="S104">
            <v>0</v>
          </cell>
          <cell r="T104">
            <v>0</v>
          </cell>
          <cell r="U104">
            <v>15441</v>
          </cell>
          <cell r="V104">
            <v>15441</v>
          </cell>
          <cell r="W104" t="e">
            <v>#DIV/0!</v>
          </cell>
          <cell r="X104">
            <v>15441</v>
          </cell>
          <cell r="Y104" t="e">
            <v>#DIV/0!</v>
          </cell>
          <cell r="Z104" t="str">
            <v/>
          </cell>
        </row>
        <row r="105">
          <cell r="A105" t="str">
            <v>T101</v>
          </cell>
          <cell r="B105">
            <v>101</v>
          </cell>
          <cell r="C105">
            <v>1669</v>
          </cell>
          <cell r="D105" t="str">
            <v>TORRES VAZQUEZ CLAUDIA</v>
          </cell>
          <cell r="E105">
            <v>43440</v>
          </cell>
          <cell r="F105" t="str">
            <v>N/A</v>
          </cell>
          <cell r="G105" t="str">
            <v>DIRECCION JURIDICA</v>
          </cell>
          <cell r="H105" t="str">
            <v>COBRANZA JURIDICA</v>
          </cell>
          <cell r="I105" t="str">
            <v>ABOGADO</v>
          </cell>
          <cell r="J105" t="str">
            <v>TR</v>
          </cell>
          <cell r="K105" t="str">
            <v>1 1 04 1 PR05 61</v>
          </cell>
          <cell r="P105">
            <v>0</v>
          </cell>
          <cell r="Q105" t="str">
            <v>12</v>
          </cell>
          <cell r="R105">
            <v>15441</v>
          </cell>
          <cell r="S105">
            <v>0</v>
          </cell>
          <cell r="T105">
            <v>0</v>
          </cell>
          <cell r="U105">
            <v>15441</v>
          </cell>
          <cell r="V105">
            <v>15441</v>
          </cell>
          <cell r="W105" t="e">
            <v>#DIV/0!</v>
          </cell>
          <cell r="X105">
            <v>15441</v>
          </cell>
          <cell r="Y105" t="e">
            <v>#DIV/0!</v>
          </cell>
          <cell r="Z105" t="str">
            <v/>
          </cell>
        </row>
        <row r="106">
          <cell r="A106" t="str">
            <v>T102</v>
          </cell>
          <cell r="B106">
            <v>102</v>
          </cell>
          <cell r="C106">
            <v>2294</v>
          </cell>
          <cell r="D106" t="str">
            <v>OSCAR HUMBERTO LOPEZ SANCHEZ</v>
          </cell>
          <cell r="E106">
            <v>43661</v>
          </cell>
          <cell r="F106" t="str">
            <v>N/A</v>
          </cell>
          <cell r="G106" t="str">
            <v>DIRECCION JURIDICA</v>
          </cell>
          <cell r="H106" t="str">
            <v>COBRANZA JURIDICA</v>
          </cell>
          <cell r="I106" t="str">
            <v>ABOGADO</v>
          </cell>
          <cell r="J106" t="str">
            <v>TR</v>
          </cell>
          <cell r="K106" t="str">
            <v>1 1 04 1 PR05 61</v>
          </cell>
          <cell r="P106">
            <v>0</v>
          </cell>
          <cell r="Q106" t="str">
            <v>12</v>
          </cell>
          <cell r="R106">
            <v>15441</v>
          </cell>
          <cell r="S106">
            <v>0</v>
          </cell>
          <cell r="T106">
            <v>0</v>
          </cell>
          <cell r="U106">
            <v>15441</v>
          </cell>
          <cell r="V106">
            <v>15441</v>
          </cell>
          <cell r="W106" t="e">
            <v>#DIV/0!</v>
          </cell>
          <cell r="X106">
            <v>15441</v>
          </cell>
          <cell r="Y106" t="e">
            <v>#DIV/0!</v>
          </cell>
          <cell r="Z106" t="str">
            <v/>
          </cell>
        </row>
        <row r="107">
          <cell r="A107" t="str">
            <v>T103</v>
          </cell>
          <cell r="B107">
            <v>103</v>
          </cell>
          <cell r="C107">
            <v>2326</v>
          </cell>
          <cell r="D107" t="str">
            <v>OROZCO ROJAS ERNESTO</v>
          </cell>
          <cell r="E107">
            <v>43846</v>
          </cell>
          <cell r="F107" t="str">
            <v>N/A</v>
          </cell>
          <cell r="G107" t="str">
            <v>DIRECCION JURIDICA</v>
          </cell>
          <cell r="H107" t="str">
            <v>COBRANZA JURIDICA</v>
          </cell>
          <cell r="I107" t="str">
            <v>ABOGADO</v>
          </cell>
          <cell r="J107" t="str">
            <v>TR</v>
          </cell>
          <cell r="K107" t="str">
            <v>1 1 04 1 PR05 61</v>
          </cell>
          <cell r="P107">
            <v>0</v>
          </cell>
          <cell r="Q107" t="str">
            <v>12</v>
          </cell>
          <cell r="R107">
            <v>15441</v>
          </cell>
          <cell r="S107">
            <v>0</v>
          </cell>
          <cell r="T107">
            <v>0</v>
          </cell>
          <cell r="U107">
            <v>15441</v>
          </cell>
          <cell r="V107">
            <v>15441</v>
          </cell>
          <cell r="W107" t="e">
            <v>#DIV/0!</v>
          </cell>
          <cell r="X107">
            <v>15441</v>
          </cell>
          <cell r="Y107" t="e">
            <v>#DIV/0!</v>
          </cell>
          <cell r="Z107" t="str">
            <v/>
          </cell>
        </row>
        <row r="108">
          <cell r="A108" t="str">
            <v>T104</v>
          </cell>
          <cell r="B108">
            <v>104</v>
          </cell>
          <cell r="C108">
            <v>2313</v>
          </cell>
          <cell r="D108" t="str">
            <v>ANGULO NORIEGA JOSE DE JESUS</v>
          </cell>
          <cell r="E108">
            <v>43770</v>
          </cell>
          <cell r="F108" t="str">
            <v>N/A</v>
          </cell>
          <cell r="G108" t="str">
            <v>DIRECCION JURIDICA</v>
          </cell>
          <cell r="H108" t="str">
            <v>COBRANZA JURIDICA</v>
          </cell>
          <cell r="I108" t="str">
            <v>ABOGADO</v>
          </cell>
          <cell r="J108" t="str">
            <v>TR</v>
          </cell>
          <cell r="K108" t="str">
            <v>1 1 04 1 PR05 61</v>
          </cell>
          <cell r="P108">
            <v>0</v>
          </cell>
          <cell r="Q108" t="str">
            <v>12</v>
          </cell>
          <cell r="R108">
            <v>15441</v>
          </cell>
          <cell r="S108">
            <v>0</v>
          </cell>
          <cell r="T108">
            <v>0</v>
          </cell>
          <cell r="U108">
            <v>15441</v>
          </cell>
          <cell r="V108">
            <v>15441</v>
          </cell>
          <cell r="W108" t="e">
            <v>#DIV/0!</v>
          </cell>
          <cell r="X108">
            <v>15441</v>
          </cell>
          <cell r="Y108" t="e">
            <v>#DIV/0!</v>
          </cell>
          <cell r="Z108" t="str">
            <v/>
          </cell>
        </row>
        <row r="109">
          <cell r="A109" t="str">
            <v>T105</v>
          </cell>
          <cell r="B109">
            <v>105</v>
          </cell>
          <cell r="C109">
            <v>2020</v>
          </cell>
          <cell r="D109" t="str">
            <v>GONZALEZ ACOSTA GERARDO</v>
          </cell>
          <cell r="E109">
            <v>43440</v>
          </cell>
          <cell r="F109" t="str">
            <v>N/A</v>
          </cell>
          <cell r="G109" t="str">
            <v>DIRECCION JURIDICA</v>
          </cell>
          <cell r="H109" t="str">
            <v>COBRANZA JURIDICA</v>
          </cell>
          <cell r="I109" t="str">
            <v>ABOGADO</v>
          </cell>
          <cell r="J109" t="str">
            <v>TR</v>
          </cell>
          <cell r="K109" t="str">
            <v>1 1 04 1 PR05 61</v>
          </cell>
          <cell r="P109">
            <v>0</v>
          </cell>
          <cell r="Q109" t="str">
            <v>12</v>
          </cell>
          <cell r="R109">
            <v>15441</v>
          </cell>
          <cell r="S109">
            <v>0</v>
          </cell>
          <cell r="T109">
            <v>0</v>
          </cell>
          <cell r="U109">
            <v>15441</v>
          </cell>
          <cell r="V109">
            <v>15441</v>
          </cell>
          <cell r="W109" t="e">
            <v>#DIV/0!</v>
          </cell>
          <cell r="X109">
            <v>15441</v>
          </cell>
          <cell r="Y109" t="e">
            <v>#DIV/0!</v>
          </cell>
          <cell r="Z109" t="str">
            <v/>
          </cell>
        </row>
        <row r="110">
          <cell r="A110" t="str">
            <v>B106</v>
          </cell>
          <cell r="B110">
            <v>106</v>
          </cell>
          <cell r="C110">
            <v>1922</v>
          </cell>
          <cell r="D110" t="str">
            <v>MORA HERNANDEZ KATEHERYN ZAYRA</v>
          </cell>
          <cell r="E110">
            <v>43530</v>
          </cell>
          <cell r="F110" t="str">
            <v>N/A</v>
          </cell>
          <cell r="G110" t="str">
            <v>DIRECCION JURIDICA</v>
          </cell>
          <cell r="H110" t="str">
            <v>COBRANZA JURIDICA</v>
          </cell>
          <cell r="I110" t="str">
            <v>AUXILIAR ADMINISTRATIVO</v>
          </cell>
          <cell r="J110" t="str">
            <v>BC</v>
          </cell>
          <cell r="K110" t="str">
            <v>1 1 04 1 PR05 61</v>
          </cell>
          <cell r="P110">
            <v>0</v>
          </cell>
          <cell r="Q110" t="str">
            <v>10</v>
          </cell>
          <cell r="R110">
            <v>13726</v>
          </cell>
          <cell r="S110">
            <v>1046</v>
          </cell>
          <cell r="T110">
            <v>866</v>
          </cell>
          <cell r="U110">
            <v>15638</v>
          </cell>
          <cell r="V110">
            <v>13726</v>
          </cell>
          <cell r="W110" t="e">
            <v>#DIV/0!</v>
          </cell>
          <cell r="X110">
            <v>15638</v>
          </cell>
          <cell r="Y110" t="e">
            <v>#DIV/0!</v>
          </cell>
          <cell r="Z110" t="str">
            <v/>
          </cell>
        </row>
        <row r="111">
          <cell r="A111" t="str">
            <v>B107</v>
          </cell>
          <cell r="B111">
            <v>107</v>
          </cell>
          <cell r="C111">
            <v>960</v>
          </cell>
          <cell r="D111" t="str">
            <v>GONZALEZ GUZMAN BLANCA LIZETTE</v>
          </cell>
          <cell r="E111">
            <v>38200</v>
          </cell>
          <cell r="F111" t="str">
            <v>SIEIPEJAL</v>
          </cell>
          <cell r="G111" t="str">
            <v>DIRECCION JURIDICA</v>
          </cell>
          <cell r="H111" t="str">
            <v>COBRANZA JURIDICA</v>
          </cell>
          <cell r="I111" t="str">
            <v>AUXILIAR ADMINISTRATIVO</v>
          </cell>
          <cell r="J111" t="str">
            <v>BS</v>
          </cell>
          <cell r="K111" t="str">
            <v>1 1 04 1 PR05 61</v>
          </cell>
          <cell r="P111">
            <v>0</v>
          </cell>
          <cell r="Q111" t="str">
            <v>10</v>
          </cell>
          <cell r="R111">
            <v>13726</v>
          </cell>
          <cell r="S111">
            <v>1046</v>
          </cell>
          <cell r="T111">
            <v>866</v>
          </cell>
          <cell r="U111">
            <v>15638</v>
          </cell>
          <cell r="V111">
            <v>13726</v>
          </cell>
          <cell r="W111" t="e">
            <v>#DIV/0!</v>
          </cell>
          <cell r="X111">
            <v>15638</v>
          </cell>
          <cell r="Y111" t="e">
            <v>#DIV/0!</v>
          </cell>
          <cell r="Z111" t="str">
            <v/>
          </cell>
        </row>
        <row r="112">
          <cell r="A112" t="str">
            <v>T108</v>
          </cell>
          <cell r="B112">
            <v>108</v>
          </cell>
          <cell r="C112">
            <v>1853</v>
          </cell>
          <cell r="D112" t="str">
            <v>BAUTISTA GALLO EDUARDO ALBERTO</v>
          </cell>
          <cell r="E112">
            <v>43504</v>
          </cell>
          <cell r="F112" t="str">
            <v>N/A</v>
          </cell>
          <cell r="G112" t="str">
            <v>DIRECCION JURIDICA</v>
          </cell>
          <cell r="H112" t="str">
            <v>COBRANZA JURIDICA</v>
          </cell>
          <cell r="I112" t="str">
            <v>AUXILIAR ADMINISTRATIVO</v>
          </cell>
          <cell r="J112" t="str">
            <v>TR</v>
          </cell>
          <cell r="K112" t="str">
            <v>1 1 04 1 PR05 61</v>
          </cell>
          <cell r="P112">
            <v>0</v>
          </cell>
          <cell r="Q112" t="str">
            <v>03</v>
          </cell>
          <cell r="R112">
            <v>10720</v>
          </cell>
          <cell r="S112">
            <v>0</v>
          </cell>
          <cell r="T112">
            <v>0</v>
          </cell>
          <cell r="U112">
            <v>10720</v>
          </cell>
          <cell r="V112">
            <v>10720</v>
          </cell>
          <cell r="W112" t="e">
            <v>#DIV/0!</v>
          </cell>
          <cell r="X112">
            <v>10720</v>
          </cell>
          <cell r="Y112" t="e">
            <v>#DIV/0!</v>
          </cell>
          <cell r="Z112" t="str">
            <v/>
          </cell>
        </row>
        <row r="113">
          <cell r="A113" t="str">
            <v>T109</v>
          </cell>
          <cell r="B113">
            <v>109</v>
          </cell>
          <cell r="C113">
            <v>2260</v>
          </cell>
          <cell r="D113" t="str">
            <v>HERNANDEZ MORA KARLA LORENA</v>
          </cell>
          <cell r="E113">
            <v>43530</v>
          </cell>
          <cell r="F113" t="str">
            <v>N/A</v>
          </cell>
          <cell r="G113" t="str">
            <v>DIRECCION JURIDICA</v>
          </cell>
          <cell r="H113" t="str">
            <v>COBRANZA JURIDICA</v>
          </cell>
          <cell r="I113" t="str">
            <v>AUXILIAR ADMINISTRATIVO</v>
          </cell>
          <cell r="J113" t="str">
            <v>TR</v>
          </cell>
          <cell r="K113" t="str">
            <v>1 1 04 1 PR05 61</v>
          </cell>
          <cell r="P113">
            <v>0</v>
          </cell>
          <cell r="Q113" t="str">
            <v>03</v>
          </cell>
          <cell r="R113">
            <v>10720</v>
          </cell>
          <cell r="S113">
            <v>0</v>
          </cell>
          <cell r="T113">
            <v>0</v>
          </cell>
          <cell r="U113">
            <v>10720</v>
          </cell>
          <cell r="V113">
            <v>10720</v>
          </cell>
          <cell r="W113" t="e">
            <v>#DIV/0!</v>
          </cell>
          <cell r="X113">
            <v>10720</v>
          </cell>
          <cell r="Y113" t="e">
            <v>#DIV/0!</v>
          </cell>
          <cell r="Z113" t="str">
            <v/>
          </cell>
        </row>
        <row r="114">
          <cell r="A114" t="str">
            <v>B110</v>
          </cell>
          <cell r="B114">
            <v>110</v>
          </cell>
          <cell r="C114">
            <v>1302</v>
          </cell>
          <cell r="D114" t="str">
            <v>MARISCAL JIMENEZ ARMANDO</v>
          </cell>
          <cell r="E114">
            <v>40238</v>
          </cell>
          <cell r="F114" t="str">
            <v>N/A</v>
          </cell>
          <cell r="G114" t="str">
            <v>DIRECCION JURIDICA</v>
          </cell>
          <cell r="H114" t="str">
            <v>COBRANZA JURIDICA</v>
          </cell>
          <cell r="I114" t="str">
            <v>ANALISTA ADMINISTRATIVO</v>
          </cell>
          <cell r="J114" t="str">
            <v>BC</v>
          </cell>
          <cell r="K114" t="str">
            <v>1 1 04 1 PR05 61</v>
          </cell>
          <cell r="P114">
            <v>0</v>
          </cell>
          <cell r="Q114" t="str">
            <v>00</v>
          </cell>
          <cell r="R114">
            <v>17993</v>
          </cell>
          <cell r="S114">
            <v>1000</v>
          </cell>
          <cell r="T114">
            <v>955</v>
          </cell>
          <cell r="U114">
            <v>19948</v>
          </cell>
          <cell r="V114">
            <v>17993</v>
          </cell>
          <cell r="W114" t="e">
            <v>#DIV/0!</v>
          </cell>
          <cell r="X114">
            <v>19948</v>
          </cell>
          <cell r="Y114" t="e">
            <v>#DIV/0!</v>
          </cell>
          <cell r="Z114" t="str">
            <v/>
          </cell>
        </row>
        <row r="115">
          <cell r="A115" t="str">
            <v>B111</v>
          </cell>
          <cell r="B115">
            <v>111</v>
          </cell>
          <cell r="C115">
            <v>734</v>
          </cell>
          <cell r="D115" t="str">
            <v>MORA MORA PAOLA JEOVANNA</v>
          </cell>
          <cell r="E115">
            <v>37196</v>
          </cell>
          <cell r="F115" t="str">
            <v>SIEIPEJAL</v>
          </cell>
          <cell r="G115" t="str">
            <v>DIRECCION JURIDICA</v>
          </cell>
          <cell r="H115" t="str">
            <v>COBRANZA JURIDICA</v>
          </cell>
          <cell r="I115" t="str">
            <v>AUXILIAR JURIDICO</v>
          </cell>
          <cell r="J115" t="str">
            <v>BS</v>
          </cell>
          <cell r="K115" t="str">
            <v>1 1 04 1 PR05 61</v>
          </cell>
          <cell r="P115">
            <v>0</v>
          </cell>
          <cell r="Q115" t="str">
            <v>00</v>
          </cell>
          <cell r="R115">
            <v>15690</v>
          </cell>
          <cell r="S115">
            <v>1000</v>
          </cell>
          <cell r="T115">
            <v>955</v>
          </cell>
          <cell r="U115">
            <v>17645</v>
          </cell>
          <cell r="V115">
            <v>15690</v>
          </cell>
          <cell r="W115" t="e">
            <v>#DIV/0!</v>
          </cell>
          <cell r="X115">
            <v>17645</v>
          </cell>
          <cell r="Y115" t="e">
            <v>#DIV/0!</v>
          </cell>
          <cell r="Z115" t="str">
            <v/>
          </cell>
        </row>
        <row r="116">
          <cell r="A116" t="str">
            <v>B112</v>
          </cell>
          <cell r="B116">
            <v>112</v>
          </cell>
          <cell r="C116">
            <v>851</v>
          </cell>
          <cell r="D116" t="str">
            <v>HERNANDEZ ARELLANO SERGIO CARLOS</v>
          </cell>
          <cell r="E116">
            <v>37818</v>
          </cell>
          <cell r="F116" t="str">
            <v>SIEIPEJAL</v>
          </cell>
          <cell r="G116" t="str">
            <v>DIRECCION JURIDICA</v>
          </cell>
          <cell r="H116" t="str">
            <v>COBRANZA JURIDICA</v>
          </cell>
          <cell r="I116" t="str">
            <v>NOTIFICADOR</v>
          </cell>
          <cell r="J116" t="str">
            <v>BS</v>
          </cell>
          <cell r="K116" t="str">
            <v>1 1 04 1 PR05 61</v>
          </cell>
          <cell r="P116">
            <v>0</v>
          </cell>
          <cell r="Q116" t="str">
            <v>00</v>
          </cell>
          <cell r="R116">
            <v>13519</v>
          </cell>
          <cell r="S116">
            <v>1000</v>
          </cell>
          <cell r="T116">
            <v>955</v>
          </cell>
          <cell r="U116">
            <v>15474</v>
          </cell>
          <cell r="V116">
            <v>13519</v>
          </cell>
          <cell r="W116" t="e">
            <v>#DIV/0!</v>
          </cell>
          <cell r="X116">
            <v>15474</v>
          </cell>
          <cell r="Y116" t="e">
            <v>#DIV/0!</v>
          </cell>
          <cell r="Z116" t="str">
            <v/>
          </cell>
        </row>
        <row r="117">
          <cell r="A117" t="str">
            <v>B113</v>
          </cell>
          <cell r="B117">
            <v>113</v>
          </cell>
          <cell r="C117">
            <v>1848</v>
          </cell>
          <cell r="D117" t="str">
            <v>SEGURA BRAVO SARA BETZABE</v>
          </cell>
          <cell r="E117">
            <v>43160</v>
          </cell>
          <cell r="F117" t="str">
            <v>SIEIPEJAL</v>
          </cell>
          <cell r="G117" t="str">
            <v>DIRECCION JURIDICA</v>
          </cell>
          <cell r="H117" t="str">
            <v>COBRANZA JURIDICA</v>
          </cell>
          <cell r="I117" t="str">
            <v>SECRETARIA</v>
          </cell>
          <cell r="J117" t="str">
            <v>BS</v>
          </cell>
          <cell r="K117" t="str">
            <v>1 1 04 1 PR05 61</v>
          </cell>
          <cell r="P117">
            <v>0</v>
          </cell>
          <cell r="Q117" t="str">
            <v>00</v>
          </cell>
          <cell r="R117">
            <v>13519</v>
          </cell>
          <cell r="S117">
            <v>1000</v>
          </cell>
          <cell r="T117">
            <v>955</v>
          </cell>
          <cell r="U117">
            <v>15474</v>
          </cell>
          <cell r="V117">
            <v>13519</v>
          </cell>
          <cell r="W117" t="e">
            <v>#DIV/0!</v>
          </cell>
          <cell r="X117">
            <v>15474</v>
          </cell>
          <cell r="Y117" t="e">
            <v>#DIV/0!</v>
          </cell>
          <cell r="Z117" t="str">
            <v/>
          </cell>
        </row>
        <row r="118">
          <cell r="A118" t="str">
            <v>B114</v>
          </cell>
          <cell r="B118">
            <v>114</v>
          </cell>
          <cell r="C118">
            <v>2086</v>
          </cell>
          <cell r="D118" t="str">
            <v>NEGRETE MALDONADO RENE</v>
          </cell>
          <cell r="E118">
            <v>43440</v>
          </cell>
          <cell r="F118" t="str">
            <v>N/A</v>
          </cell>
          <cell r="G118" t="str">
            <v>DIRECCION JURIDICA</v>
          </cell>
          <cell r="H118" t="str">
            <v>JURIDICO</v>
          </cell>
          <cell r="I118" t="str">
            <v>DIRECTOR GENERAL JURIDICO</v>
          </cell>
          <cell r="J118" t="str">
            <v>BC</v>
          </cell>
          <cell r="K118" t="str">
            <v>1 1 04 2 PR12 75</v>
          </cell>
          <cell r="P118">
            <v>0</v>
          </cell>
          <cell r="Q118" t="str">
            <v>25</v>
          </cell>
          <cell r="R118">
            <v>62968</v>
          </cell>
          <cell r="S118">
            <v>2288</v>
          </cell>
          <cell r="T118">
            <v>1617</v>
          </cell>
          <cell r="U118">
            <v>66873</v>
          </cell>
          <cell r="V118">
            <v>62968</v>
          </cell>
          <cell r="W118" t="e">
            <v>#DIV/0!</v>
          </cell>
          <cell r="X118">
            <v>66873</v>
          </cell>
          <cell r="Y118" t="e">
            <v>#DIV/0!</v>
          </cell>
          <cell r="Z118" t="str">
            <v/>
          </cell>
        </row>
        <row r="119">
          <cell r="A119" t="str">
            <v>B115</v>
          </cell>
          <cell r="B119">
            <v>115</v>
          </cell>
          <cell r="C119">
            <v>1565</v>
          </cell>
          <cell r="D119" t="str">
            <v>NAVARRO CAMACHO PATRICIA ELIZABETH</v>
          </cell>
          <cell r="E119">
            <v>43440</v>
          </cell>
          <cell r="F119" t="str">
            <v>N/A</v>
          </cell>
          <cell r="G119" t="str">
            <v>DIRECCION JURIDICA</v>
          </cell>
          <cell r="H119" t="str">
            <v>JURIDICO</v>
          </cell>
          <cell r="I119" t="str">
            <v>DIRECTOR DE PROCESOS JURIDICOS</v>
          </cell>
          <cell r="J119" t="str">
            <v>BC</v>
          </cell>
          <cell r="K119" t="str">
            <v>1 1 04 2 PR12 75</v>
          </cell>
          <cell r="P119">
            <v>0</v>
          </cell>
          <cell r="Q119" t="str">
            <v>21</v>
          </cell>
          <cell r="R119">
            <v>39023</v>
          </cell>
          <cell r="S119">
            <v>1808</v>
          </cell>
          <cell r="T119">
            <v>1299</v>
          </cell>
          <cell r="U119">
            <v>42130</v>
          </cell>
          <cell r="V119">
            <v>39023</v>
          </cell>
          <cell r="W119" t="e">
            <v>#DIV/0!</v>
          </cell>
          <cell r="X119">
            <v>42130</v>
          </cell>
          <cell r="Y119" t="e">
            <v>#DIV/0!</v>
          </cell>
          <cell r="Z119" t="str">
            <v/>
          </cell>
        </row>
        <row r="120">
          <cell r="A120" t="str">
            <v>B116</v>
          </cell>
          <cell r="B120">
            <v>116</v>
          </cell>
          <cell r="C120">
            <v>1966</v>
          </cell>
          <cell r="D120" t="str">
            <v>RUIZ SOLIS ALICIA</v>
          </cell>
          <cell r="E120">
            <v>43571</v>
          </cell>
          <cell r="F120" t="str">
            <v>N/A</v>
          </cell>
          <cell r="G120" t="str">
            <v>DIRECCION JURIDICA</v>
          </cell>
          <cell r="H120" t="str">
            <v>JURIDICO</v>
          </cell>
          <cell r="I120" t="str">
            <v>ABOGADO</v>
          </cell>
          <cell r="J120" t="str">
            <v>BC</v>
          </cell>
          <cell r="K120" t="str">
            <v>1 1 04 2 PR12 75</v>
          </cell>
          <cell r="P120">
            <v>0</v>
          </cell>
          <cell r="Q120" t="str">
            <v>15</v>
          </cell>
          <cell r="R120">
            <v>20758</v>
          </cell>
          <cell r="S120">
            <v>1206</v>
          </cell>
          <cell r="T120">
            <v>955</v>
          </cell>
          <cell r="U120">
            <v>22919</v>
          </cell>
          <cell r="V120">
            <v>20758</v>
          </cell>
          <cell r="W120" t="e">
            <v>#DIV/0!</v>
          </cell>
          <cell r="X120">
            <v>22919</v>
          </cell>
          <cell r="Y120" t="e">
            <v>#DIV/0!</v>
          </cell>
          <cell r="Z120" t="str">
            <v/>
          </cell>
        </row>
        <row r="121">
          <cell r="A121" t="str">
            <v>B117</v>
          </cell>
          <cell r="B121">
            <v>117</v>
          </cell>
          <cell r="C121">
            <v>1390</v>
          </cell>
          <cell r="D121" t="str">
            <v>BARAJAS SALAZAR SARA EMMA</v>
          </cell>
          <cell r="E121">
            <v>43440</v>
          </cell>
          <cell r="F121" t="str">
            <v>N/A</v>
          </cell>
          <cell r="G121" t="str">
            <v>DIRECCION JURIDICA</v>
          </cell>
          <cell r="H121" t="str">
            <v>JURIDICO</v>
          </cell>
          <cell r="I121" t="str">
            <v>ABOGADO</v>
          </cell>
          <cell r="J121" t="str">
            <v>BC</v>
          </cell>
          <cell r="K121" t="str">
            <v>1 1 04 2 PR12 75</v>
          </cell>
          <cell r="P121">
            <v>0</v>
          </cell>
          <cell r="Q121" t="str">
            <v>13</v>
          </cell>
          <cell r="R121">
            <v>16635</v>
          </cell>
          <cell r="S121">
            <v>1128</v>
          </cell>
          <cell r="T121">
            <v>903</v>
          </cell>
          <cell r="U121">
            <v>18666</v>
          </cell>
          <cell r="V121">
            <v>16635</v>
          </cell>
          <cell r="W121" t="e">
            <v>#DIV/0!</v>
          </cell>
          <cell r="X121">
            <v>18666</v>
          </cell>
          <cell r="Y121" t="e">
            <v>#DIV/0!</v>
          </cell>
          <cell r="Z121" t="str">
            <v/>
          </cell>
        </row>
        <row r="122">
          <cell r="A122" t="str">
            <v>B118</v>
          </cell>
          <cell r="B122">
            <v>118</v>
          </cell>
          <cell r="C122">
            <v>1847</v>
          </cell>
          <cell r="D122" t="str">
            <v>PACHECO PADILLA EMILSE PAOLA</v>
          </cell>
          <cell r="E122">
            <v>43440</v>
          </cell>
          <cell r="F122" t="str">
            <v>N/A</v>
          </cell>
          <cell r="G122" t="str">
            <v>DIRECCION JURIDICA</v>
          </cell>
          <cell r="H122" t="str">
            <v>JURIDICO</v>
          </cell>
          <cell r="I122" t="str">
            <v>ABOGADO</v>
          </cell>
          <cell r="J122" t="str">
            <v>BC</v>
          </cell>
          <cell r="K122" t="str">
            <v>1 1 04 2 PR12 75</v>
          </cell>
          <cell r="P122">
            <v>0</v>
          </cell>
          <cell r="Q122" t="str">
            <v>13</v>
          </cell>
          <cell r="R122">
            <v>16635</v>
          </cell>
          <cell r="S122">
            <v>1128</v>
          </cell>
          <cell r="T122">
            <v>903</v>
          </cell>
          <cell r="U122">
            <v>18666</v>
          </cell>
          <cell r="V122">
            <v>16635</v>
          </cell>
          <cell r="W122" t="e">
            <v>#DIV/0!</v>
          </cell>
          <cell r="X122">
            <v>18666</v>
          </cell>
          <cell r="Y122" t="e">
            <v>#DIV/0!</v>
          </cell>
          <cell r="Z122" t="str">
            <v/>
          </cell>
        </row>
        <row r="123">
          <cell r="A123" t="str">
            <v>B119</v>
          </cell>
          <cell r="B123">
            <v>119</v>
          </cell>
          <cell r="C123">
            <v>113</v>
          </cell>
          <cell r="D123" t="str">
            <v>LUNA ZARAGOZA CAROLINA</v>
          </cell>
          <cell r="E123">
            <v>33420</v>
          </cell>
          <cell r="F123" t="str">
            <v>SIEIPEJAL</v>
          </cell>
          <cell r="G123" t="str">
            <v>DIRECCION JURIDICA</v>
          </cell>
          <cell r="H123" t="str">
            <v>JURIDICO</v>
          </cell>
          <cell r="I123" t="str">
            <v xml:space="preserve">SECRETARIA DE DIRECCION </v>
          </cell>
          <cell r="J123" t="str">
            <v>BS</v>
          </cell>
          <cell r="K123" t="str">
            <v>1 1 04 2 PR12 75</v>
          </cell>
          <cell r="P123">
            <v>0</v>
          </cell>
          <cell r="Q123" t="str">
            <v>13</v>
          </cell>
          <cell r="R123">
            <v>16635</v>
          </cell>
          <cell r="S123">
            <v>1128</v>
          </cell>
          <cell r="T123">
            <v>903</v>
          </cell>
          <cell r="U123">
            <v>18666</v>
          </cell>
          <cell r="V123">
            <v>16635</v>
          </cell>
          <cell r="W123" t="e">
            <v>#DIV/0!</v>
          </cell>
          <cell r="X123">
            <v>18666</v>
          </cell>
          <cell r="Y123" t="e">
            <v>#DIV/0!</v>
          </cell>
          <cell r="Z123" t="str">
            <v/>
          </cell>
        </row>
        <row r="124">
          <cell r="A124" t="str">
            <v>B120</v>
          </cell>
          <cell r="B124">
            <v>120</v>
          </cell>
          <cell r="C124">
            <v>2327</v>
          </cell>
          <cell r="D124" t="str">
            <v>CERVANTES MARTINEZ MARIA ANGELICA GUADALUPE</v>
          </cell>
          <cell r="E124">
            <v>43846</v>
          </cell>
          <cell r="F124" t="str">
            <v>N/A</v>
          </cell>
          <cell r="G124" t="str">
            <v>DIRECCION JURIDICA</v>
          </cell>
          <cell r="H124" t="str">
            <v>JURIDICO</v>
          </cell>
          <cell r="I124" t="str">
            <v>ABOGADO</v>
          </cell>
          <cell r="J124" t="str">
            <v>BC</v>
          </cell>
          <cell r="K124" t="str">
            <v>1 1 04 2 PR12 75</v>
          </cell>
          <cell r="P124">
            <v>0</v>
          </cell>
          <cell r="Q124" t="str">
            <v>12</v>
          </cell>
          <cell r="R124">
            <v>15441</v>
          </cell>
          <cell r="S124">
            <v>1099</v>
          </cell>
          <cell r="T124">
            <v>889</v>
          </cell>
          <cell r="U124">
            <v>17429</v>
          </cell>
          <cell r="V124">
            <v>15441</v>
          </cell>
          <cell r="W124" t="e">
            <v>#DIV/0!</v>
          </cell>
          <cell r="X124">
            <v>17429</v>
          </cell>
          <cell r="Y124" t="e">
            <v>#DIV/0!</v>
          </cell>
          <cell r="Z124" t="str">
            <v/>
          </cell>
        </row>
        <row r="125">
          <cell r="A125" t="str">
            <v>B121</v>
          </cell>
          <cell r="B125">
            <v>121</v>
          </cell>
          <cell r="C125">
            <v>0</v>
          </cell>
          <cell r="D125" t="str">
            <v>VACANTE</v>
          </cell>
          <cell r="E125">
            <v>43830</v>
          </cell>
          <cell r="F125" t="str">
            <v>N/A</v>
          </cell>
          <cell r="G125" t="str">
            <v>DIRECCION JURIDICA</v>
          </cell>
          <cell r="H125" t="str">
            <v>JURIDICO</v>
          </cell>
          <cell r="I125" t="str">
            <v>ABOGADO</v>
          </cell>
          <cell r="J125" t="str">
            <v>BC</v>
          </cell>
          <cell r="K125" t="str">
            <v>1 1 04 2 PR12 75</v>
          </cell>
          <cell r="P125">
            <v>0</v>
          </cell>
          <cell r="Q125" t="str">
            <v>12</v>
          </cell>
          <cell r="R125">
            <v>15441</v>
          </cell>
          <cell r="S125">
            <v>1099</v>
          </cell>
          <cell r="T125">
            <v>889</v>
          </cell>
          <cell r="U125">
            <v>17429</v>
          </cell>
          <cell r="V125">
            <v>15441</v>
          </cell>
          <cell r="W125" t="e">
            <v>#DIV/0!</v>
          </cell>
          <cell r="X125">
            <v>17429</v>
          </cell>
          <cell r="Y125" t="e">
            <v>#DIV/0!</v>
          </cell>
          <cell r="Z125" t="str">
            <v/>
          </cell>
        </row>
        <row r="126">
          <cell r="A126" t="str">
            <v>T122</v>
          </cell>
          <cell r="B126">
            <v>122</v>
          </cell>
          <cell r="C126">
            <v>2051</v>
          </cell>
          <cell r="D126" t="str">
            <v>RIOS MARTINEZ IRERI PAULINA</v>
          </cell>
          <cell r="E126">
            <v>43252</v>
          </cell>
          <cell r="F126" t="str">
            <v>N/A</v>
          </cell>
          <cell r="G126" t="str">
            <v>DIRECCION JURIDICA</v>
          </cell>
          <cell r="H126" t="str">
            <v>JURIDICO</v>
          </cell>
          <cell r="I126" t="str">
            <v>ABOGADO</v>
          </cell>
          <cell r="J126" t="str">
            <v>TR</v>
          </cell>
          <cell r="K126" t="str">
            <v>1 1 04 2 PR12 75</v>
          </cell>
          <cell r="P126">
            <v>0</v>
          </cell>
          <cell r="Q126" t="str">
            <v>12</v>
          </cell>
          <cell r="R126">
            <v>15441</v>
          </cell>
          <cell r="S126">
            <v>0</v>
          </cell>
          <cell r="T126">
            <v>0</v>
          </cell>
          <cell r="U126">
            <v>15441</v>
          </cell>
          <cell r="V126">
            <v>15441</v>
          </cell>
          <cell r="W126" t="e">
            <v>#DIV/0!</v>
          </cell>
          <cell r="X126">
            <v>15441</v>
          </cell>
          <cell r="Y126" t="e">
            <v>#DIV/0!</v>
          </cell>
          <cell r="Z126" t="str">
            <v/>
          </cell>
        </row>
        <row r="127">
          <cell r="A127" t="str">
            <v>T123</v>
          </cell>
          <cell r="B127">
            <v>123</v>
          </cell>
          <cell r="C127">
            <v>2296</v>
          </cell>
          <cell r="D127" t="str">
            <v>CORONA LUNA CARLOS HECTOR</v>
          </cell>
          <cell r="E127">
            <v>43678</v>
          </cell>
          <cell r="F127" t="str">
            <v>N/A</v>
          </cell>
          <cell r="G127" t="str">
            <v>DIRECCION JURIDICA</v>
          </cell>
          <cell r="H127" t="str">
            <v>JURIDICO</v>
          </cell>
          <cell r="I127" t="str">
            <v>ABOGADO</v>
          </cell>
          <cell r="J127" t="str">
            <v>TR</v>
          </cell>
          <cell r="K127" t="str">
            <v>1 1 04 2 PR12 75</v>
          </cell>
          <cell r="P127">
            <v>0</v>
          </cell>
          <cell r="Q127" t="str">
            <v>12</v>
          </cell>
          <cell r="R127">
            <v>15441</v>
          </cell>
          <cell r="S127">
            <v>0</v>
          </cell>
          <cell r="T127">
            <v>0</v>
          </cell>
          <cell r="U127">
            <v>15441</v>
          </cell>
          <cell r="V127">
            <v>15441</v>
          </cell>
          <cell r="W127" t="e">
            <v>#DIV/0!</v>
          </cell>
          <cell r="X127">
            <v>15441</v>
          </cell>
          <cell r="Y127" t="e">
            <v>#DIV/0!</v>
          </cell>
          <cell r="Z127" t="str">
            <v/>
          </cell>
        </row>
        <row r="128">
          <cell r="A128" t="str">
            <v>T124</v>
          </cell>
          <cell r="B128">
            <v>124</v>
          </cell>
          <cell r="C128">
            <v>2248</v>
          </cell>
          <cell r="D128" t="str">
            <v>RAMIREZ REYES DIEGO MAXIMILIANO</v>
          </cell>
          <cell r="E128">
            <v>43522</v>
          </cell>
          <cell r="F128" t="str">
            <v>N/A</v>
          </cell>
          <cell r="G128" t="str">
            <v>DIRECCION JURIDICA</v>
          </cell>
          <cell r="H128" t="str">
            <v>JURIDICO</v>
          </cell>
          <cell r="I128" t="str">
            <v>ABOGADO</v>
          </cell>
          <cell r="J128" t="str">
            <v>TR</v>
          </cell>
          <cell r="K128" t="str">
            <v>1 1 04 2 PR12 75</v>
          </cell>
          <cell r="P128">
            <v>0</v>
          </cell>
          <cell r="Q128" t="str">
            <v>12</v>
          </cell>
          <cell r="R128">
            <v>15441</v>
          </cell>
          <cell r="S128">
            <v>0</v>
          </cell>
          <cell r="T128">
            <v>0</v>
          </cell>
          <cell r="U128">
            <v>15441</v>
          </cell>
          <cell r="V128">
            <v>15441</v>
          </cell>
          <cell r="W128" t="e">
            <v>#DIV/0!</v>
          </cell>
          <cell r="X128">
            <v>15441</v>
          </cell>
          <cell r="Y128" t="e">
            <v>#DIV/0!</v>
          </cell>
          <cell r="Z128" t="str">
            <v/>
          </cell>
        </row>
        <row r="129">
          <cell r="A129" t="str">
            <v>B125</v>
          </cell>
          <cell r="B129">
            <v>125</v>
          </cell>
          <cell r="C129">
            <v>2240</v>
          </cell>
          <cell r="D129" t="str">
            <v>MORA JARA OLGA LORENA</v>
          </cell>
          <cell r="E129">
            <v>43507</v>
          </cell>
          <cell r="F129" t="str">
            <v>N/A</v>
          </cell>
          <cell r="G129" t="str">
            <v>DIRECCION JURIDICA</v>
          </cell>
          <cell r="H129" t="str">
            <v>JURIDICO</v>
          </cell>
          <cell r="I129" t="str">
            <v>AUDITOR</v>
          </cell>
          <cell r="J129" t="str">
            <v>BC</v>
          </cell>
          <cell r="K129" t="str">
            <v>1 1 04 2 PR12 75</v>
          </cell>
          <cell r="P129">
            <v>0</v>
          </cell>
          <cell r="Q129" t="str">
            <v>11</v>
          </cell>
          <cell r="R129">
            <v>14472</v>
          </cell>
          <cell r="S129">
            <v>1093</v>
          </cell>
          <cell r="T129">
            <v>879</v>
          </cell>
          <cell r="U129">
            <v>16444</v>
          </cell>
          <cell r="V129">
            <v>14472</v>
          </cell>
          <cell r="W129" t="e">
            <v>#DIV/0!</v>
          </cell>
          <cell r="X129">
            <v>16444</v>
          </cell>
          <cell r="Y129" t="e">
            <v>#DIV/0!</v>
          </cell>
          <cell r="Z129" t="str">
            <v/>
          </cell>
        </row>
        <row r="130">
          <cell r="A130" t="str">
            <v>T126</v>
          </cell>
          <cell r="B130">
            <v>126</v>
          </cell>
          <cell r="C130">
            <v>1582</v>
          </cell>
          <cell r="D130" t="str">
            <v>GARCIA VELA ARANZAZU</v>
          </cell>
          <cell r="E130">
            <v>43440</v>
          </cell>
          <cell r="F130" t="str">
            <v>N/A</v>
          </cell>
          <cell r="G130" t="str">
            <v>DIRECCION JURIDICA</v>
          </cell>
          <cell r="H130" t="str">
            <v>JURIDICO</v>
          </cell>
          <cell r="I130" t="str">
            <v>AUXILIAR ADMINISTRATIVO</v>
          </cell>
          <cell r="J130" t="str">
            <v>TR</v>
          </cell>
          <cell r="K130" t="str">
            <v>1 1 04 2 PR12 75</v>
          </cell>
          <cell r="P130">
            <v>0</v>
          </cell>
          <cell r="Q130" t="str">
            <v>03</v>
          </cell>
          <cell r="R130">
            <v>10720</v>
          </cell>
          <cell r="S130">
            <v>0</v>
          </cell>
          <cell r="T130">
            <v>0</v>
          </cell>
          <cell r="U130">
            <v>10720</v>
          </cell>
          <cell r="V130">
            <v>10720</v>
          </cell>
          <cell r="W130" t="e">
            <v>#DIV/0!</v>
          </cell>
          <cell r="X130">
            <v>10720</v>
          </cell>
          <cell r="Y130" t="e">
            <v>#DIV/0!</v>
          </cell>
          <cell r="Z130" t="str">
            <v/>
          </cell>
        </row>
        <row r="131">
          <cell r="A131" t="str">
            <v>B127</v>
          </cell>
          <cell r="B131">
            <v>127</v>
          </cell>
          <cell r="C131">
            <v>551</v>
          </cell>
          <cell r="D131" t="str">
            <v>RAMIREZ LEDEZMA CARLOS IGNACIO</v>
          </cell>
          <cell r="E131">
            <v>36585</v>
          </cell>
          <cell r="F131" t="str">
            <v>N/A</v>
          </cell>
          <cell r="G131" t="str">
            <v>DIRECCION JURIDICA</v>
          </cell>
          <cell r="H131" t="str">
            <v>JURIDICO</v>
          </cell>
          <cell r="I131" t="str">
            <v>JEFE DE PROYECTOS JURIDICOS</v>
          </cell>
          <cell r="J131" t="str">
            <v>BC</v>
          </cell>
          <cell r="K131" t="str">
            <v>1 1 04 2 PR12 75</v>
          </cell>
          <cell r="P131">
            <v>0</v>
          </cell>
          <cell r="Q131" t="str">
            <v>00</v>
          </cell>
          <cell r="R131">
            <v>30265</v>
          </cell>
          <cell r="S131">
            <v>2411</v>
          </cell>
          <cell r="T131">
            <v>1189</v>
          </cell>
          <cell r="U131">
            <v>33865</v>
          </cell>
          <cell r="V131">
            <v>30265</v>
          </cell>
          <cell r="W131" t="e">
            <v>#DIV/0!</v>
          </cell>
          <cell r="X131">
            <v>33865</v>
          </cell>
          <cell r="Y131" t="e">
            <v>#DIV/0!</v>
          </cell>
          <cell r="Z131" t="str">
            <v/>
          </cell>
        </row>
        <row r="132">
          <cell r="A132" t="str">
            <v>B128</v>
          </cell>
          <cell r="B132">
            <v>128</v>
          </cell>
          <cell r="C132">
            <v>983</v>
          </cell>
          <cell r="D132" t="str">
            <v>GARCIA MARTINEZ LIDIA FABIOLA</v>
          </cell>
          <cell r="E132">
            <v>38271</v>
          </cell>
          <cell r="F132" t="str">
            <v>N/A</v>
          </cell>
          <cell r="G132" t="str">
            <v>DIRECCION JURIDICA</v>
          </cell>
          <cell r="H132" t="str">
            <v>JURIDICO</v>
          </cell>
          <cell r="I132" t="str">
            <v>ABOGADO ESPECIALIZADO</v>
          </cell>
          <cell r="J132" t="str">
            <v>BC</v>
          </cell>
          <cell r="K132" t="str">
            <v>1 1 04 2 PR12 75</v>
          </cell>
          <cell r="P132">
            <v>0</v>
          </cell>
          <cell r="Q132" t="str">
            <v>00</v>
          </cell>
          <cell r="R132">
            <v>19880</v>
          </cell>
          <cell r="S132">
            <v>1000</v>
          </cell>
          <cell r="T132">
            <v>955</v>
          </cell>
          <cell r="U132">
            <v>21835</v>
          </cell>
          <cell r="V132">
            <v>19880</v>
          </cell>
          <cell r="W132" t="e">
            <v>#DIV/0!</v>
          </cell>
          <cell r="X132">
            <v>21835</v>
          </cell>
          <cell r="Y132" t="e">
            <v>#DIV/0!</v>
          </cell>
          <cell r="Z132" t="str">
            <v/>
          </cell>
        </row>
        <row r="133">
          <cell r="A133" t="str">
            <v>B129</v>
          </cell>
          <cell r="B133">
            <v>129</v>
          </cell>
          <cell r="C133">
            <v>192</v>
          </cell>
          <cell r="D133" t="str">
            <v>SANCHEZ MENDOZA ANGEL JAVIER</v>
          </cell>
          <cell r="E133">
            <v>34627</v>
          </cell>
          <cell r="F133" t="str">
            <v>SIEIPEJAL</v>
          </cell>
          <cell r="G133" t="str">
            <v>DIRECCION JURIDICA</v>
          </cell>
          <cell r="H133" t="str">
            <v>JURIDICO</v>
          </cell>
          <cell r="I133" t="str">
            <v>ABOGADO</v>
          </cell>
          <cell r="J133" t="str">
            <v>BS</v>
          </cell>
          <cell r="K133" t="str">
            <v>1 1 04 2 PR12 75</v>
          </cell>
          <cell r="P133">
            <v>0</v>
          </cell>
          <cell r="Q133" t="str">
            <v>00</v>
          </cell>
          <cell r="R133">
            <v>16662</v>
          </cell>
          <cell r="S133">
            <v>1000</v>
          </cell>
          <cell r="T133">
            <v>955</v>
          </cell>
          <cell r="U133">
            <v>18617</v>
          </cell>
          <cell r="V133">
            <v>16662</v>
          </cell>
          <cell r="W133" t="e">
            <v>#DIV/0!</v>
          </cell>
          <cell r="X133">
            <v>18617</v>
          </cell>
          <cell r="Y133" t="e">
            <v>#DIV/0!</v>
          </cell>
          <cell r="Z133" t="str">
            <v/>
          </cell>
        </row>
        <row r="134">
          <cell r="A134" t="str">
            <v>B130</v>
          </cell>
          <cell r="B134">
            <v>130</v>
          </cell>
          <cell r="C134">
            <v>168</v>
          </cell>
          <cell r="D134" t="str">
            <v>GUERRA REYES LETICIA</v>
          </cell>
          <cell r="E134">
            <v>34183</v>
          </cell>
          <cell r="F134" t="str">
            <v>SIEIPEJAL</v>
          </cell>
          <cell r="G134" t="str">
            <v>DIRECCION JURIDICA</v>
          </cell>
          <cell r="H134" t="str">
            <v>JURIDICO</v>
          </cell>
          <cell r="I134" t="str">
            <v>ADMINISTRATIVO ESPECIALIZADO C</v>
          </cell>
          <cell r="J134" t="str">
            <v>BS</v>
          </cell>
          <cell r="K134" t="str">
            <v>1 1 04 2 PR12 75</v>
          </cell>
          <cell r="P134">
            <v>0</v>
          </cell>
          <cell r="Q134" t="str">
            <v>00</v>
          </cell>
          <cell r="R134">
            <v>14778</v>
          </cell>
          <cell r="S134">
            <v>1000</v>
          </cell>
          <cell r="T134">
            <v>955</v>
          </cell>
          <cell r="U134">
            <v>16733</v>
          </cell>
          <cell r="V134">
            <v>14778</v>
          </cell>
          <cell r="W134" t="e">
            <v>#DIV/0!</v>
          </cell>
          <cell r="X134">
            <v>16733</v>
          </cell>
          <cell r="Y134" t="e">
            <v>#DIV/0!</v>
          </cell>
          <cell r="Z134" t="str">
            <v/>
          </cell>
        </row>
        <row r="135">
          <cell r="A135" t="str">
            <v>B131</v>
          </cell>
          <cell r="B135">
            <v>131</v>
          </cell>
          <cell r="C135">
            <v>1529</v>
          </cell>
          <cell r="D135" t="str">
            <v>ORDORICA JIMENEZ ISAIAS</v>
          </cell>
          <cell r="E135">
            <v>41244</v>
          </cell>
          <cell r="F135" t="str">
            <v>SIEIPEJAL</v>
          </cell>
          <cell r="G135" t="str">
            <v>DIRECCION JURIDICA</v>
          </cell>
          <cell r="H135" t="str">
            <v>JURIDICO</v>
          </cell>
          <cell r="I135" t="str">
            <v>AUXILIAR ADMINISTRATIVO B</v>
          </cell>
          <cell r="J135" t="str">
            <v>BS</v>
          </cell>
          <cell r="K135" t="str">
            <v>1 1 04 2 PR12 75</v>
          </cell>
          <cell r="P135">
            <v>0</v>
          </cell>
          <cell r="Q135" t="str">
            <v>00</v>
          </cell>
          <cell r="R135">
            <v>12573</v>
          </cell>
          <cell r="S135">
            <v>1000</v>
          </cell>
          <cell r="T135">
            <v>955</v>
          </cell>
          <cell r="U135">
            <v>14528</v>
          </cell>
          <cell r="V135">
            <v>12573</v>
          </cell>
          <cell r="W135" t="e">
            <v>#DIV/0!</v>
          </cell>
          <cell r="X135">
            <v>14528</v>
          </cell>
          <cell r="Y135" t="e">
            <v>#DIV/0!</v>
          </cell>
          <cell r="Z135" t="str">
            <v/>
          </cell>
        </row>
        <row r="136">
          <cell r="A136" t="str">
            <v>B132</v>
          </cell>
          <cell r="B136">
            <v>132</v>
          </cell>
          <cell r="C136">
            <v>2099</v>
          </cell>
          <cell r="D136" t="str">
            <v>ARRIETA ZAMORA FRANCISCO MANUEL</v>
          </cell>
          <cell r="E136">
            <v>43440</v>
          </cell>
          <cell r="F136" t="str">
            <v>N/A</v>
          </cell>
          <cell r="G136" t="str">
            <v>DIRECCION DE ADMINISTRACION</v>
          </cell>
          <cell r="H136" t="str">
            <v>UNIDADES DE NEGOCIO</v>
          </cell>
          <cell r="I136" t="str">
            <v>COORDINADOR DE CENTROS DE SERVICIO</v>
          </cell>
          <cell r="J136" t="str">
            <v>BC</v>
          </cell>
          <cell r="K136" t="str">
            <v>1 1 05 1 PR02 13</v>
          </cell>
          <cell r="P136">
            <v>0</v>
          </cell>
          <cell r="Q136" t="str">
            <v>20</v>
          </cell>
          <cell r="R136">
            <v>35981</v>
          </cell>
          <cell r="S136">
            <v>1680</v>
          </cell>
          <cell r="T136">
            <v>1191</v>
          </cell>
          <cell r="U136">
            <v>38852</v>
          </cell>
          <cell r="V136">
            <v>35981</v>
          </cell>
          <cell r="W136" t="e">
            <v>#DIV/0!</v>
          </cell>
          <cell r="X136">
            <v>38852</v>
          </cell>
          <cell r="Y136" t="e">
            <v>#DIV/0!</v>
          </cell>
          <cell r="Z136" t="str">
            <v/>
          </cell>
        </row>
        <row r="137">
          <cell r="A137" t="str">
            <v>B133</v>
          </cell>
          <cell r="B137">
            <v>133</v>
          </cell>
          <cell r="C137">
            <v>86</v>
          </cell>
          <cell r="D137" t="str">
            <v>CERVANTES CORNEJO ELIZABETH</v>
          </cell>
          <cell r="E137">
            <v>32799</v>
          </cell>
          <cell r="F137" t="str">
            <v>N/A</v>
          </cell>
          <cell r="G137" t="str">
            <v>DIRECCION DE ADMINISTRACION</v>
          </cell>
          <cell r="H137" t="str">
            <v>UNIDADES DE NEGOCIO</v>
          </cell>
          <cell r="I137" t="str">
            <v>ANALISTA CONTABLE</v>
          </cell>
          <cell r="J137" t="str">
            <v>BC</v>
          </cell>
          <cell r="K137" t="str">
            <v>1 1 05 1 PR02 13</v>
          </cell>
          <cell r="P137">
            <v>0</v>
          </cell>
          <cell r="Q137" t="str">
            <v>15</v>
          </cell>
          <cell r="R137">
            <v>20758</v>
          </cell>
          <cell r="S137">
            <v>1206</v>
          </cell>
          <cell r="T137">
            <v>955</v>
          </cell>
          <cell r="U137">
            <v>22919</v>
          </cell>
          <cell r="V137">
            <v>20758</v>
          </cell>
          <cell r="W137" t="e">
            <v>#DIV/0!</v>
          </cell>
          <cell r="X137">
            <v>22919</v>
          </cell>
          <cell r="Y137" t="e">
            <v>#DIV/0!</v>
          </cell>
          <cell r="Z137" t="str">
            <v/>
          </cell>
        </row>
        <row r="138">
          <cell r="A138" t="str">
            <v>B134</v>
          </cell>
          <cell r="B138">
            <v>134</v>
          </cell>
          <cell r="C138">
            <v>1192</v>
          </cell>
          <cell r="D138" t="str">
            <v>GONZALEZ RAMIREZ MINERVA ISIS</v>
          </cell>
          <cell r="E138">
            <v>39722</v>
          </cell>
          <cell r="F138" t="str">
            <v>SIEIPEJAL</v>
          </cell>
          <cell r="G138" t="str">
            <v>DIRECCION DE ADMINISTRACION</v>
          </cell>
          <cell r="H138" t="str">
            <v>UNIDADES DE NEGOCIO</v>
          </cell>
          <cell r="I138" t="str">
            <v>CONTADOR</v>
          </cell>
          <cell r="J138" t="str">
            <v>BS</v>
          </cell>
          <cell r="K138" t="str">
            <v>1 1 05 1 PR02 13</v>
          </cell>
          <cell r="P138">
            <v>0</v>
          </cell>
          <cell r="Q138" t="str">
            <v>12</v>
          </cell>
          <cell r="R138">
            <v>15441</v>
          </cell>
          <cell r="S138">
            <v>1099</v>
          </cell>
          <cell r="T138">
            <v>889</v>
          </cell>
          <cell r="U138">
            <v>17429</v>
          </cell>
          <cell r="V138">
            <v>15441</v>
          </cell>
          <cell r="W138" t="e">
            <v>#DIV/0!</v>
          </cell>
          <cell r="X138">
            <v>17429</v>
          </cell>
          <cell r="Y138" t="e">
            <v>#DIV/0!</v>
          </cell>
          <cell r="Z138" t="str">
            <v/>
          </cell>
        </row>
        <row r="139">
          <cell r="A139" t="str">
            <v>B135</v>
          </cell>
          <cell r="B139">
            <v>135</v>
          </cell>
          <cell r="C139">
            <v>2118</v>
          </cell>
          <cell r="D139" t="str">
            <v>CAMARENA NARES MARIA TERESA</v>
          </cell>
          <cell r="E139">
            <v>43440</v>
          </cell>
          <cell r="F139" t="str">
            <v>N/A</v>
          </cell>
          <cell r="G139" t="str">
            <v>DIRECCION DE ADMINISTRACION</v>
          </cell>
          <cell r="H139" t="str">
            <v>UNIDADES DE NEGOCIO</v>
          </cell>
          <cell r="I139" t="str">
            <v>SUPERVISOR A</v>
          </cell>
          <cell r="J139" t="str">
            <v>BC</v>
          </cell>
          <cell r="K139" t="str">
            <v>1 1 05 1 PR02 13</v>
          </cell>
          <cell r="P139">
            <v>0</v>
          </cell>
          <cell r="Q139" t="str">
            <v>00</v>
          </cell>
          <cell r="R139">
            <v>19489</v>
          </cell>
          <cell r="S139">
            <v>1000</v>
          </cell>
          <cell r="T139">
            <v>955</v>
          </cell>
          <cell r="U139">
            <v>21444</v>
          </cell>
          <cell r="V139">
            <v>19489</v>
          </cell>
          <cell r="W139" t="e">
            <v>#DIV/0!</v>
          </cell>
          <cell r="X139">
            <v>21444</v>
          </cell>
          <cell r="Y139" t="e">
            <v>#DIV/0!</v>
          </cell>
          <cell r="Z139" t="str">
            <v/>
          </cell>
        </row>
        <row r="140">
          <cell r="A140" t="str">
            <v>B136</v>
          </cell>
          <cell r="B140">
            <v>136</v>
          </cell>
          <cell r="C140">
            <v>462</v>
          </cell>
          <cell r="D140" t="str">
            <v>SERRANO SAUCEDO JUAN CARLOS</v>
          </cell>
          <cell r="E140">
            <v>36100</v>
          </cell>
          <cell r="F140" t="str">
            <v>SIEIPEJAL</v>
          </cell>
          <cell r="G140" t="str">
            <v>DIRECCION DE ADMINISTRACION</v>
          </cell>
          <cell r="H140" t="str">
            <v>UNIDADES DE NEGOCIO</v>
          </cell>
          <cell r="I140" t="str">
            <v>ENCARGADO ADMINISTRATIVO</v>
          </cell>
          <cell r="J140" t="str">
            <v>BS</v>
          </cell>
          <cell r="K140" t="str">
            <v>1 1 05 1 PR02 13</v>
          </cell>
          <cell r="P140">
            <v>0</v>
          </cell>
          <cell r="Q140" t="str">
            <v>00</v>
          </cell>
          <cell r="R140">
            <v>14895</v>
          </cell>
          <cell r="S140">
            <v>1000</v>
          </cell>
          <cell r="T140">
            <v>955</v>
          </cell>
          <cell r="U140">
            <v>16850</v>
          </cell>
          <cell r="V140">
            <v>14895</v>
          </cell>
          <cell r="W140" t="e">
            <v>#DIV/0!</v>
          </cell>
          <cell r="X140">
            <v>16850</v>
          </cell>
          <cell r="Y140" t="e">
            <v>#DIV/0!</v>
          </cell>
          <cell r="Z140" t="str">
            <v/>
          </cell>
        </row>
        <row r="141">
          <cell r="A141" t="str">
            <v>B137</v>
          </cell>
          <cell r="B141">
            <v>137</v>
          </cell>
          <cell r="C141">
            <v>268</v>
          </cell>
          <cell r="D141" t="str">
            <v>CAMPOS NAVARRO GERALDINA DEL CARMEN</v>
          </cell>
          <cell r="E141">
            <v>35275</v>
          </cell>
          <cell r="F141" t="str">
            <v>SIEIPEJAL</v>
          </cell>
          <cell r="G141" t="str">
            <v>DIRECCION DE ADMINISTRACION</v>
          </cell>
          <cell r="H141" t="str">
            <v>AGENCIA DE VIAJES</v>
          </cell>
          <cell r="I141" t="str">
            <v>AUXILIAR ADMINISTRATIVO</v>
          </cell>
          <cell r="J141" t="str">
            <v>BS</v>
          </cell>
          <cell r="K141" t="str">
            <v>1 1 05 1 PR02 14</v>
          </cell>
          <cell r="P141">
            <v>0</v>
          </cell>
          <cell r="Q141" t="str">
            <v>08</v>
          </cell>
          <cell r="R141">
            <v>12703</v>
          </cell>
          <cell r="S141">
            <v>941</v>
          </cell>
          <cell r="T141">
            <v>845</v>
          </cell>
          <cell r="U141">
            <v>14489</v>
          </cell>
          <cell r="V141">
            <v>12703</v>
          </cell>
          <cell r="W141" t="e">
            <v>#DIV/0!</v>
          </cell>
          <cell r="X141">
            <v>14489</v>
          </cell>
          <cell r="Y141" t="e">
            <v>#DIV/0!</v>
          </cell>
          <cell r="Z141" t="str">
            <v/>
          </cell>
        </row>
        <row r="142">
          <cell r="A142" t="str">
            <v>B138</v>
          </cell>
          <cell r="B142">
            <v>138</v>
          </cell>
          <cell r="C142">
            <v>612</v>
          </cell>
          <cell r="D142" t="str">
            <v>YAÑEZ VAZQUEZ GUADALUPE HAYDE</v>
          </cell>
          <cell r="E142">
            <v>36800</v>
          </cell>
          <cell r="F142" t="str">
            <v>SIEIPEJAL</v>
          </cell>
          <cell r="G142" t="str">
            <v>DIRECCION DE ADMINISTRACION</v>
          </cell>
          <cell r="H142" t="str">
            <v>AGENCIA DE VIAJES</v>
          </cell>
          <cell r="I142" t="str">
            <v>AUXILIAR ADMINISTRATIVO</v>
          </cell>
          <cell r="J142" t="str">
            <v>BS</v>
          </cell>
          <cell r="K142" t="str">
            <v>1 1 05 1 PR02 14</v>
          </cell>
          <cell r="P142">
            <v>0</v>
          </cell>
          <cell r="Q142" t="str">
            <v>08</v>
          </cell>
          <cell r="R142">
            <v>12703</v>
          </cell>
          <cell r="S142">
            <v>941</v>
          </cell>
          <cell r="T142">
            <v>845</v>
          </cell>
          <cell r="U142">
            <v>14489</v>
          </cell>
          <cell r="V142">
            <v>12703</v>
          </cell>
          <cell r="W142" t="e">
            <v>#DIV/0!</v>
          </cell>
          <cell r="X142">
            <v>14489</v>
          </cell>
          <cell r="Y142" t="e">
            <v>#DIV/0!</v>
          </cell>
          <cell r="Z142" t="str">
            <v/>
          </cell>
        </row>
        <row r="143">
          <cell r="A143" t="str">
            <v>B139</v>
          </cell>
          <cell r="B143">
            <v>139</v>
          </cell>
          <cell r="C143">
            <v>1604</v>
          </cell>
          <cell r="D143" t="str">
            <v>RAMIREZ SANTANA RICARDO</v>
          </cell>
          <cell r="E143">
            <v>43116</v>
          </cell>
          <cell r="F143" t="str">
            <v>STIPEJAL</v>
          </cell>
          <cell r="G143" t="str">
            <v>DIRECCION DE ADMINISTRACION</v>
          </cell>
          <cell r="H143" t="str">
            <v>CAPILLAS DE VELACION SAN LAZARO</v>
          </cell>
          <cell r="I143" t="str">
            <v>ADMINISTRATIVO ESPECIALIZADO</v>
          </cell>
          <cell r="J143" t="str">
            <v>BS</v>
          </cell>
          <cell r="K143" t="str">
            <v>1 1 05 1 PR02 15</v>
          </cell>
          <cell r="P143">
            <v>0</v>
          </cell>
          <cell r="Q143" t="str">
            <v>12</v>
          </cell>
          <cell r="R143">
            <v>15441</v>
          </cell>
          <cell r="S143">
            <v>1099</v>
          </cell>
          <cell r="T143">
            <v>889</v>
          </cell>
          <cell r="U143">
            <v>17429</v>
          </cell>
          <cell r="V143">
            <v>15441</v>
          </cell>
          <cell r="W143" t="e">
            <v>#DIV/0!</v>
          </cell>
          <cell r="X143">
            <v>17429</v>
          </cell>
          <cell r="Y143" t="e">
            <v>#DIV/0!</v>
          </cell>
          <cell r="Z143" t="str">
            <v/>
          </cell>
        </row>
        <row r="144">
          <cell r="A144" t="str">
            <v>B140</v>
          </cell>
          <cell r="B144">
            <v>140</v>
          </cell>
          <cell r="C144">
            <v>450</v>
          </cell>
          <cell r="D144" t="str">
            <v>LOZANO SAUCEDO JUAN CARLOS</v>
          </cell>
          <cell r="E144">
            <v>36008</v>
          </cell>
          <cell r="F144" t="str">
            <v>STIPEJAL</v>
          </cell>
          <cell r="G144" t="str">
            <v>DIRECCION DE ADMINISTRACION</v>
          </cell>
          <cell r="H144" t="str">
            <v>CAPILLAS DE VELACION SAN LAZARO</v>
          </cell>
          <cell r="I144" t="str">
            <v>AGENTE FUNERARIO</v>
          </cell>
          <cell r="J144" t="str">
            <v>BS</v>
          </cell>
          <cell r="K144" t="str">
            <v>1 1 05 1 PR02 15</v>
          </cell>
          <cell r="P144">
            <v>0</v>
          </cell>
          <cell r="Q144" t="str">
            <v>07</v>
          </cell>
          <cell r="R144">
            <v>12242</v>
          </cell>
          <cell r="S144">
            <v>926</v>
          </cell>
          <cell r="T144">
            <v>830</v>
          </cell>
          <cell r="U144">
            <v>13998</v>
          </cell>
          <cell r="V144">
            <v>12242</v>
          </cell>
          <cell r="W144" t="e">
            <v>#DIV/0!</v>
          </cell>
          <cell r="X144">
            <v>13998</v>
          </cell>
          <cell r="Y144" t="e">
            <v>#DIV/0!</v>
          </cell>
          <cell r="Z144">
            <v>0.03</v>
          </cell>
        </row>
        <row r="145">
          <cell r="A145" t="str">
            <v>B141</v>
          </cell>
          <cell r="B145">
            <v>141</v>
          </cell>
          <cell r="C145">
            <v>708</v>
          </cell>
          <cell r="D145" t="str">
            <v>PLASCENCIA GUTIERREZ VICTOR MANUEL</v>
          </cell>
          <cell r="E145">
            <v>37073</v>
          </cell>
          <cell r="F145" t="str">
            <v>STIPEJAL</v>
          </cell>
          <cell r="G145" t="str">
            <v>DIRECCION DE ADMINISTRACION</v>
          </cell>
          <cell r="H145" t="str">
            <v>CAPILLAS DE VELACION SAN LAZARO</v>
          </cell>
          <cell r="I145" t="str">
            <v>AGENTE FUNERARIO</v>
          </cell>
          <cell r="J145" t="str">
            <v>BS</v>
          </cell>
          <cell r="K145" t="str">
            <v>1 1 05 1 PR02 15</v>
          </cell>
          <cell r="P145">
            <v>0</v>
          </cell>
          <cell r="Q145" t="str">
            <v>07</v>
          </cell>
          <cell r="R145">
            <v>12242</v>
          </cell>
          <cell r="S145">
            <v>926</v>
          </cell>
          <cell r="T145">
            <v>830</v>
          </cell>
          <cell r="U145">
            <v>13998</v>
          </cell>
          <cell r="V145">
            <v>12242</v>
          </cell>
          <cell r="W145" t="e">
            <v>#DIV/0!</v>
          </cell>
          <cell r="X145">
            <v>13998</v>
          </cell>
          <cell r="Y145" t="e">
            <v>#DIV/0!</v>
          </cell>
          <cell r="Z145">
            <v>0.03</v>
          </cell>
        </row>
        <row r="146">
          <cell r="A146" t="str">
            <v>B142</v>
          </cell>
          <cell r="B146">
            <v>142</v>
          </cell>
          <cell r="C146">
            <v>768</v>
          </cell>
          <cell r="D146" t="str">
            <v>CARRILLO ZAMORA DANIEL MANUEL</v>
          </cell>
          <cell r="E146">
            <v>37803</v>
          </cell>
          <cell r="F146" t="str">
            <v>STIPEJAL</v>
          </cell>
          <cell r="G146" t="str">
            <v>DIRECCION DE ADMINISTRACION</v>
          </cell>
          <cell r="H146" t="str">
            <v>CAPILLAS DE VELACION SAN LAZARO</v>
          </cell>
          <cell r="I146" t="str">
            <v>AGENTE FUNERARIO</v>
          </cell>
          <cell r="J146" t="str">
            <v>BS</v>
          </cell>
          <cell r="K146" t="str">
            <v>1 1 05 1 PR02 15</v>
          </cell>
          <cell r="P146">
            <v>0</v>
          </cell>
          <cell r="Q146" t="str">
            <v>07</v>
          </cell>
          <cell r="R146">
            <v>12242</v>
          </cell>
          <cell r="S146">
            <v>926</v>
          </cell>
          <cell r="T146">
            <v>830</v>
          </cell>
          <cell r="U146">
            <v>13998</v>
          </cell>
          <cell r="V146">
            <v>12242</v>
          </cell>
          <cell r="W146" t="e">
            <v>#DIV/0!</v>
          </cell>
          <cell r="X146">
            <v>13998</v>
          </cell>
          <cell r="Y146" t="e">
            <v>#DIV/0!</v>
          </cell>
          <cell r="Z146">
            <v>0.03</v>
          </cell>
        </row>
        <row r="147">
          <cell r="A147" t="str">
            <v>B143</v>
          </cell>
          <cell r="B147">
            <v>143</v>
          </cell>
          <cell r="C147">
            <v>1051</v>
          </cell>
          <cell r="D147" t="str">
            <v>CAMPOS RODRIGUEZ FERNANDO</v>
          </cell>
          <cell r="E147">
            <v>38764</v>
          </cell>
          <cell r="F147" t="str">
            <v>SIEIPEJAL</v>
          </cell>
          <cell r="G147" t="str">
            <v>DIRECCION DE ADMINISTRACION</v>
          </cell>
          <cell r="H147" t="str">
            <v>CAPILLAS DE VELACION SAN LAZARO</v>
          </cell>
          <cell r="I147" t="str">
            <v>AGENTE FUNERARIO</v>
          </cell>
          <cell r="J147" t="str">
            <v>BS</v>
          </cell>
          <cell r="K147" t="str">
            <v>1 1 05 1 PR02 15</v>
          </cell>
          <cell r="P147">
            <v>0</v>
          </cell>
          <cell r="Q147" t="str">
            <v>07</v>
          </cell>
          <cell r="R147">
            <v>12242</v>
          </cell>
          <cell r="S147">
            <v>926</v>
          </cell>
          <cell r="T147">
            <v>830</v>
          </cell>
          <cell r="U147">
            <v>13998</v>
          </cell>
          <cell r="V147">
            <v>12242</v>
          </cell>
          <cell r="W147" t="e">
            <v>#DIV/0!</v>
          </cell>
          <cell r="X147">
            <v>13998</v>
          </cell>
          <cell r="Y147" t="e">
            <v>#DIV/0!</v>
          </cell>
          <cell r="Z147">
            <v>0.03</v>
          </cell>
        </row>
        <row r="148">
          <cell r="A148" t="str">
            <v>B144</v>
          </cell>
          <cell r="B148">
            <v>144</v>
          </cell>
          <cell r="C148">
            <v>1142</v>
          </cell>
          <cell r="D148" t="str">
            <v>CONTRERAS VERA VICTOR ANTONIO</v>
          </cell>
          <cell r="E148">
            <v>41518</v>
          </cell>
          <cell r="F148" t="str">
            <v>SIEIPEJAL</v>
          </cell>
          <cell r="G148" t="str">
            <v>DIRECCION DE ADMINISTRACION</v>
          </cell>
          <cell r="H148" t="str">
            <v>CAPILLAS DE VELACION SAN LAZARO</v>
          </cell>
          <cell r="I148" t="str">
            <v>AGENTE FUNERARIO</v>
          </cell>
          <cell r="J148" t="str">
            <v>BS</v>
          </cell>
          <cell r="K148" t="str">
            <v>1 1 05 1 PR02 15</v>
          </cell>
          <cell r="P148">
            <v>0</v>
          </cell>
          <cell r="Q148" t="str">
            <v>07</v>
          </cell>
          <cell r="R148">
            <v>12242</v>
          </cell>
          <cell r="S148">
            <v>926</v>
          </cell>
          <cell r="T148">
            <v>830</v>
          </cell>
          <cell r="U148">
            <v>13998</v>
          </cell>
          <cell r="V148">
            <v>12242</v>
          </cell>
          <cell r="W148" t="e">
            <v>#DIV/0!</v>
          </cell>
          <cell r="X148">
            <v>13998</v>
          </cell>
          <cell r="Y148" t="e">
            <v>#DIV/0!</v>
          </cell>
          <cell r="Z148">
            <v>0.03</v>
          </cell>
        </row>
        <row r="149">
          <cell r="A149" t="str">
            <v>B145</v>
          </cell>
          <cell r="B149">
            <v>145</v>
          </cell>
          <cell r="C149">
            <v>271</v>
          </cell>
          <cell r="D149" t="str">
            <v>DELGADO PARADA GERMAN</v>
          </cell>
          <cell r="E149">
            <v>35285</v>
          </cell>
          <cell r="F149" t="str">
            <v>STIPEJAL</v>
          </cell>
          <cell r="G149" t="str">
            <v>DIRECCION DE ADMINISTRACION</v>
          </cell>
          <cell r="H149" t="str">
            <v>CAPILLAS DE VELACION SAN LAZARO</v>
          </cell>
          <cell r="I149" t="str">
            <v>AGENTE FUNERARIO</v>
          </cell>
          <cell r="J149" t="str">
            <v>BS</v>
          </cell>
          <cell r="K149" t="str">
            <v>1 1 05 1 PR02 15</v>
          </cell>
          <cell r="P149">
            <v>0</v>
          </cell>
          <cell r="Q149" t="str">
            <v>07</v>
          </cell>
          <cell r="R149">
            <v>12242</v>
          </cell>
          <cell r="S149">
            <v>926</v>
          </cell>
          <cell r="T149">
            <v>830</v>
          </cell>
          <cell r="U149">
            <v>13998</v>
          </cell>
          <cell r="V149">
            <v>12242</v>
          </cell>
          <cell r="W149" t="e">
            <v>#DIV/0!</v>
          </cell>
          <cell r="X149">
            <v>13998</v>
          </cell>
          <cell r="Y149" t="e">
            <v>#DIV/0!</v>
          </cell>
          <cell r="Z149">
            <v>0.03</v>
          </cell>
        </row>
        <row r="150">
          <cell r="A150" t="str">
            <v>B146</v>
          </cell>
          <cell r="B150">
            <v>146</v>
          </cell>
          <cell r="C150">
            <v>754</v>
          </cell>
          <cell r="D150" t="str">
            <v>GOMEZ DIAZ EDGAR OLAF</v>
          </cell>
          <cell r="E150">
            <v>37305</v>
          </cell>
          <cell r="F150" t="str">
            <v>STIPEJAL</v>
          </cell>
          <cell r="G150" t="str">
            <v>DIRECCION DE ADMINISTRACION</v>
          </cell>
          <cell r="H150" t="str">
            <v>CAPILLAS DE VELACION SAN LAZARO</v>
          </cell>
          <cell r="I150" t="str">
            <v>AGENTE FUNERARIO</v>
          </cell>
          <cell r="J150" t="str">
            <v>BS</v>
          </cell>
          <cell r="K150" t="str">
            <v>1 1 05 1 PR02 15</v>
          </cell>
          <cell r="P150">
            <v>0</v>
          </cell>
          <cell r="Q150" t="str">
            <v>07</v>
          </cell>
          <cell r="R150">
            <v>12242</v>
          </cell>
          <cell r="S150">
            <v>926</v>
          </cell>
          <cell r="T150">
            <v>830</v>
          </cell>
          <cell r="U150">
            <v>13998</v>
          </cell>
          <cell r="V150">
            <v>12242</v>
          </cell>
          <cell r="W150" t="e">
            <v>#DIV/0!</v>
          </cell>
          <cell r="X150">
            <v>13998</v>
          </cell>
          <cell r="Y150" t="e">
            <v>#DIV/0!</v>
          </cell>
          <cell r="Z150">
            <v>0.03</v>
          </cell>
        </row>
        <row r="151">
          <cell r="A151" t="str">
            <v>B147</v>
          </cell>
          <cell r="B151">
            <v>147</v>
          </cell>
          <cell r="C151">
            <v>1009</v>
          </cell>
          <cell r="D151" t="str">
            <v>GONZALEZ RODRIGUEZ JULIO CESAR</v>
          </cell>
          <cell r="E151">
            <v>38399</v>
          </cell>
          <cell r="F151" t="str">
            <v>STIPEJAL</v>
          </cell>
          <cell r="G151" t="str">
            <v>DIRECCION DE ADMINISTRACION</v>
          </cell>
          <cell r="H151" t="str">
            <v>CAPILLAS DE VELACION SAN LAZARO</v>
          </cell>
          <cell r="I151" t="str">
            <v>AGENTE FUNERARIO</v>
          </cell>
          <cell r="J151" t="str">
            <v>BS</v>
          </cell>
          <cell r="K151" t="str">
            <v>1 1 05 1 PR02 15</v>
          </cell>
          <cell r="P151">
            <v>0</v>
          </cell>
          <cell r="Q151" t="str">
            <v>07</v>
          </cell>
          <cell r="R151">
            <v>12242</v>
          </cell>
          <cell r="S151">
            <v>926</v>
          </cell>
          <cell r="T151">
            <v>830</v>
          </cell>
          <cell r="U151">
            <v>13998</v>
          </cell>
          <cell r="V151">
            <v>12242</v>
          </cell>
          <cell r="W151" t="e">
            <v>#DIV/0!</v>
          </cell>
          <cell r="X151">
            <v>13998</v>
          </cell>
          <cell r="Y151" t="e">
            <v>#DIV/0!</v>
          </cell>
          <cell r="Z151">
            <v>0.03</v>
          </cell>
        </row>
        <row r="152">
          <cell r="A152" t="str">
            <v>T148</v>
          </cell>
          <cell r="B152">
            <v>148</v>
          </cell>
          <cell r="C152">
            <v>2300</v>
          </cell>
          <cell r="D152" t="str">
            <v>ALEJO DUEÑAS JORGE LUIS</v>
          </cell>
          <cell r="E152">
            <v>43710</v>
          </cell>
          <cell r="F152" t="str">
            <v>N/A</v>
          </cell>
          <cell r="G152" t="str">
            <v>DIRECCION DE ADMINISTRACION</v>
          </cell>
          <cell r="H152" t="str">
            <v>CAPILLAS DE VELACION SAN LAZARO</v>
          </cell>
          <cell r="I152" t="str">
            <v>AUXILIAR ADMINISTRATIVO</v>
          </cell>
          <cell r="J152" t="str">
            <v>TR</v>
          </cell>
          <cell r="K152" t="str">
            <v>1 1 05 1 PR02 15</v>
          </cell>
          <cell r="P152">
            <v>0</v>
          </cell>
          <cell r="Q152" t="str">
            <v>06</v>
          </cell>
          <cell r="R152">
            <v>11732</v>
          </cell>
          <cell r="S152">
            <v>0</v>
          </cell>
          <cell r="T152">
            <v>0</v>
          </cell>
          <cell r="U152">
            <v>11732</v>
          </cell>
          <cell r="V152">
            <v>11732</v>
          </cell>
          <cell r="W152" t="e">
            <v>#DIV/0!</v>
          </cell>
          <cell r="X152">
            <v>11732</v>
          </cell>
          <cell r="Y152" t="e">
            <v>#DIV/0!</v>
          </cell>
          <cell r="Z152" t="str">
            <v/>
          </cell>
        </row>
        <row r="153">
          <cell r="A153" t="str">
            <v>B149</v>
          </cell>
          <cell r="B153">
            <v>149</v>
          </cell>
          <cell r="C153">
            <v>2120</v>
          </cell>
          <cell r="D153" t="str">
            <v>CORONADO ARENAS DINORAH ELIZABETH</v>
          </cell>
          <cell r="E153">
            <v>43440</v>
          </cell>
          <cell r="F153" t="str">
            <v>N/A</v>
          </cell>
          <cell r="G153" t="str">
            <v>DIRECCION DE ADMINISTRACION</v>
          </cell>
          <cell r="H153" t="str">
            <v>CAPILLAS DE VELACION SAN LAZARO</v>
          </cell>
          <cell r="I153" t="str">
            <v>SUPERVISOR A</v>
          </cell>
          <cell r="J153" t="str">
            <v>BC</v>
          </cell>
          <cell r="K153" t="str">
            <v>1 1 05 1 PR02 15</v>
          </cell>
          <cell r="P153">
            <v>0</v>
          </cell>
          <cell r="Q153" t="str">
            <v>00</v>
          </cell>
          <cell r="R153">
            <v>19039</v>
          </cell>
          <cell r="S153">
            <v>1000</v>
          </cell>
          <cell r="T153">
            <v>955</v>
          </cell>
          <cell r="U153">
            <v>20994</v>
          </cell>
          <cell r="V153">
            <v>19039</v>
          </cell>
          <cell r="W153" t="e">
            <v>#DIV/0!</v>
          </cell>
          <cell r="X153">
            <v>20994</v>
          </cell>
          <cell r="Y153" t="e">
            <v>#DIV/0!</v>
          </cell>
          <cell r="Z153" t="str">
            <v/>
          </cell>
        </row>
        <row r="154">
          <cell r="A154" t="str">
            <v>B150</v>
          </cell>
          <cell r="B154">
            <v>150</v>
          </cell>
          <cell r="C154">
            <v>123</v>
          </cell>
          <cell r="D154" t="str">
            <v>GUTIERREZ FLORES CESAR HEDIBERTO</v>
          </cell>
          <cell r="E154">
            <v>33655</v>
          </cell>
          <cell r="F154" t="str">
            <v>STIPEJAL</v>
          </cell>
          <cell r="G154" t="str">
            <v>DIRECCION DE ADMINISTRACION</v>
          </cell>
          <cell r="H154" t="str">
            <v>CAPILLAS DE VELACION SAN LAZARO</v>
          </cell>
          <cell r="I154" t="str">
            <v>AGENTE FUNERARIO</v>
          </cell>
          <cell r="J154" t="str">
            <v>BS</v>
          </cell>
          <cell r="K154" t="str">
            <v>1 1 05 1 PR02 15</v>
          </cell>
          <cell r="P154">
            <v>0</v>
          </cell>
          <cell r="Q154" t="str">
            <v>00</v>
          </cell>
          <cell r="R154">
            <v>12701</v>
          </cell>
          <cell r="S154">
            <v>1000</v>
          </cell>
          <cell r="T154">
            <v>955</v>
          </cell>
          <cell r="U154">
            <v>14656</v>
          </cell>
          <cell r="V154">
            <v>12701</v>
          </cell>
          <cell r="W154" t="e">
            <v>#DIV/0!</v>
          </cell>
          <cell r="X154">
            <v>14656</v>
          </cell>
          <cell r="Y154" t="e">
            <v>#DIV/0!</v>
          </cell>
          <cell r="Z154">
            <v>0.03</v>
          </cell>
        </row>
        <row r="155">
          <cell r="A155" t="str">
            <v>B151</v>
          </cell>
          <cell r="B155">
            <v>151</v>
          </cell>
          <cell r="C155">
            <v>901</v>
          </cell>
          <cell r="D155" t="str">
            <v>ARREOLA PINEDA BERNARDO</v>
          </cell>
          <cell r="E155">
            <v>38033</v>
          </cell>
          <cell r="F155" t="str">
            <v>SIEIPEJAL</v>
          </cell>
          <cell r="G155" t="str">
            <v>DIRECCION DE ADMINISTRACION</v>
          </cell>
          <cell r="H155" t="str">
            <v>CAPILLAS DE VELACION SAN LAZARO</v>
          </cell>
          <cell r="I155" t="str">
            <v>VELADOR B</v>
          </cell>
          <cell r="J155" t="str">
            <v>BS</v>
          </cell>
          <cell r="K155" t="str">
            <v>1 1 05 1 PR02 15</v>
          </cell>
          <cell r="P155">
            <v>0</v>
          </cell>
          <cell r="Q155" t="str">
            <v>00</v>
          </cell>
          <cell r="R155">
            <v>11763</v>
          </cell>
          <cell r="S155">
            <v>1000</v>
          </cell>
          <cell r="T155">
            <v>932</v>
          </cell>
          <cell r="U155">
            <v>13695</v>
          </cell>
          <cell r="V155">
            <v>11763</v>
          </cell>
          <cell r="W155" t="e">
            <v>#DIV/0!</v>
          </cell>
          <cell r="X155">
            <v>13695</v>
          </cell>
          <cell r="Y155" t="e">
            <v>#DIV/0!</v>
          </cell>
          <cell r="Z155" t="str">
            <v/>
          </cell>
        </row>
        <row r="156">
          <cell r="A156" t="str">
            <v>B152</v>
          </cell>
          <cell r="B156">
            <v>152</v>
          </cell>
          <cell r="C156">
            <v>2211</v>
          </cell>
          <cell r="D156" t="str">
            <v>SANTANA SANCHEZ MOISES ABSALON</v>
          </cell>
          <cell r="E156">
            <v>43467</v>
          </cell>
          <cell r="F156" t="str">
            <v>N/A</v>
          </cell>
          <cell r="G156" t="str">
            <v>DIRECCION DE ADMINISTRACION</v>
          </cell>
          <cell r="H156" t="str">
            <v>ANTIGUA HACIENDA LA MORA</v>
          </cell>
          <cell r="I156" t="str">
            <v>ADMINISTRADOR DE LOS SALONES DE EVENTOS</v>
          </cell>
          <cell r="J156" t="str">
            <v>BC</v>
          </cell>
          <cell r="K156" t="str">
            <v>1 1 05 1 PR02 16</v>
          </cell>
          <cell r="P156">
            <v>0</v>
          </cell>
          <cell r="Q156" t="str">
            <v>15</v>
          </cell>
          <cell r="R156">
            <v>20758</v>
          </cell>
          <cell r="S156">
            <v>1206</v>
          </cell>
          <cell r="T156">
            <v>955</v>
          </cell>
          <cell r="U156">
            <v>22919</v>
          </cell>
          <cell r="V156">
            <v>20758</v>
          </cell>
          <cell r="W156" t="e">
            <v>#DIV/0!</v>
          </cell>
          <cell r="X156">
            <v>22919</v>
          </cell>
          <cell r="Y156" t="e">
            <v>#DIV/0!</v>
          </cell>
          <cell r="Z156" t="str">
            <v/>
          </cell>
        </row>
        <row r="157">
          <cell r="A157" t="str">
            <v>T153</v>
          </cell>
          <cell r="B157">
            <v>153</v>
          </cell>
          <cell r="C157">
            <v>2006</v>
          </cell>
          <cell r="D157" t="str">
            <v>GALVAN HERNANDEZ JORGE</v>
          </cell>
          <cell r="E157">
            <v>43040</v>
          </cell>
          <cell r="F157" t="str">
            <v>N/A</v>
          </cell>
          <cell r="G157" t="str">
            <v>DIRECCION DE ADMINISTRACION</v>
          </cell>
          <cell r="H157" t="str">
            <v>ANTIGUA HACIENDA LA MORA</v>
          </cell>
          <cell r="I157" t="str">
            <v>OFICIAL DE MANTENIMIENTO</v>
          </cell>
          <cell r="J157" t="str">
            <v>TR</v>
          </cell>
          <cell r="K157" t="str">
            <v>1 1 05 1 PR02 16</v>
          </cell>
          <cell r="P157">
            <v>0</v>
          </cell>
          <cell r="Q157" t="str">
            <v>09</v>
          </cell>
          <cell r="R157">
            <v>13401</v>
          </cell>
          <cell r="S157">
            <v>0</v>
          </cell>
          <cell r="T157">
            <v>0</v>
          </cell>
          <cell r="U157">
            <v>13401</v>
          </cell>
          <cell r="V157">
            <v>13401</v>
          </cell>
          <cell r="W157" t="e">
            <v>#DIV/0!</v>
          </cell>
          <cell r="X157">
            <v>13401</v>
          </cell>
          <cell r="Y157" t="e">
            <v>#DIV/0!</v>
          </cell>
          <cell r="Z157" t="str">
            <v/>
          </cell>
        </row>
        <row r="158">
          <cell r="A158" t="str">
            <v>B154</v>
          </cell>
          <cell r="B158">
            <v>154</v>
          </cell>
          <cell r="C158">
            <v>300</v>
          </cell>
          <cell r="D158" t="str">
            <v>GOMEZ FLORES ERIKA</v>
          </cell>
          <cell r="E158">
            <v>35543</v>
          </cell>
          <cell r="F158" t="str">
            <v>STIPEJAL</v>
          </cell>
          <cell r="G158" t="str">
            <v>DIRECCION DE ADMINISTRACION</v>
          </cell>
          <cell r="H158" t="str">
            <v>ANTIGUA HACIENDA LA MORA</v>
          </cell>
          <cell r="I158" t="str">
            <v>ALMACENISTA</v>
          </cell>
          <cell r="J158" t="str">
            <v>BS</v>
          </cell>
          <cell r="K158" t="str">
            <v>1 1 05 1 PR02 16</v>
          </cell>
          <cell r="P158">
            <v>0</v>
          </cell>
          <cell r="Q158" t="str">
            <v>07</v>
          </cell>
          <cell r="R158">
            <v>12242</v>
          </cell>
          <cell r="S158">
            <v>926</v>
          </cell>
          <cell r="T158">
            <v>830</v>
          </cell>
          <cell r="U158">
            <v>13998</v>
          </cell>
          <cell r="V158">
            <v>12242</v>
          </cell>
          <cell r="W158" t="e">
            <v>#DIV/0!</v>
          </cell>
          <cell r="X158">
            <v>13998</v>
          </cell>
          <cell r="Y158" t="e">
            <v>#DIV/0!</v>
          </cell>
          <cell r="Z158" t="str">
            <v/>
          </cell>
        </row>
        <row r="159">
          <cell r="A159" t="str">
            <v>B155</v>
          </cell>
          <cell r="B159">
            <v>155</v>
          </cell>
          <cell r="C159">
            <v>1363</v>
          </cell>
          <cell r="D159" t="str">
            <v>ROSAS LEAL ALBA MARISOL</v>
          </cell>
          <cell r="E159">
            <v>40618</v>
          </cell>
          <cell r="F159" t="str">
            <v>SIEIPEJAL</v>
          </cell>
          <cell r="G159" t="str">
            <v>DIRECCION DE ADMINISTRACION</v>
          </cell>
          <cell r="H159" t="str">
            <v>ANTIGUA HACIENDA LA MORA</v>
          </cell>
          <cell r="I159" t="str">
            <v>ADMINISTRATIVO ESPECIALIZADO C</v>
          </cell>
          <cell r="J159" t="str">
            <v>BS</v>
          </cell>
          <cell r="K159" t="str">
            <v>1 1 05 1 PR02 16</v>
          </cell>
          <cell r="P159">
            <v>0</v>
          </cell>
          <cell r="Q159" t="str">
            <v>00</v>
          </cell>
          <cell r="R159">
            <v>14778</v>
          </cell>
          <cell r="S159">
            <v>1000</v>
          </cell>
          <cell r="T159">
            <v>955</v>
          </cell>
          <cell r="U159">
            <v>16733</v>
          </cell>
          <cell r="V159">
            <v>14778</v>
          </cell>
          <cell r="W159" t="e">
            <v>#DIV/0!</v>
          </cell>
          <cell r="X159">
            <v>16733</v>
          </cell>
          <cell r="Y159" t="e">
            <v>#DIV/0!</v>
          </cell>
          <cell r="Z159" t="str">
            <v/>
          </cell>
        </row>
        <row r="160">
          <cell r="A160" t="str">
            <v>B156</v>
          </cell>
          <cell r="B160">
            <v>156</v>
          </cell>
          <cell r="C160">
            <v>695</v>
          </cell>
          <cell r="D160" t="str">
            <v>REYES MARTINEZ RANULFO</v>
          </cell>
          <cell r="E160">
            <v>37043</v>
          </cell>
          <cell r="F160" t="str">
            <v>SIEIPEJAL</v>
          </cell>
          <cell r="G160" t="str">
            <v>DIRECCION DE ADMINISTRACION</v>
          </cell>
          <cell r="H160" t="str">
            <v>ANTIGUA HACIENDA LA MORA</v>
          </cell>
          <cell r="I160" t="str">
            <v>TECNICO ADMINISTRATIVO</v>
          </cell>
          <cell r="J160" t="str">
            <v>BS</v>
          </cell>
          <cell r="K160" t="str">
            <v>1 1 05 1 PR02 16</v>
          </cell>
          <cell r="P160">
            <v>0</v>
          </cell>
          <cell r="Q160" t="str">
            <v>00</v>
          </cell>
          <cell r="R160">
            <v>14462</v>
          </cell>
          <cell r="S160">
            <v>1000</v>
          </cell>
          <cell r="T160">
            <v>955</v>
          </cell>
          <cell r="U160">
            <v>16417</v>
          </cell>
          <cell r="V160">
            <v>14462</v>
          </cell>
          <cell r="W160" t="e">
            <v>#DIV/0!</v>
          </cell>
          <cell r="X160">
            <v>16417</v>
          </cell>
          <cell r="Y160" t="e">
            <v>#DIV/0!</v>
          </cell>
          <cell r="Z160" t="str">
            <v/>
          </cell>
        </row>
        <row r="161">
          <cell r="A161" t="str">
            <v>B157</v>
          </cell>
          <cell r="B161">
            <v>157</v>
          </cell>
          <cell r="C161">
            <v>706</v>
          </cell>
          <cell r="D161" t="str">
            <v>GUTIERREZ GONZALEZ JOSE MARTIN</v>
          </cell>
          <cell r="E161">
            <v>37058</v>
          </cell>
          <cell r="F161" t="str">
            <v>STIPEJAL</v>
          </cell>
          <cell r="G161" t="str">
            <v>DIRECCION DE ADMINISTRACION</v>
          </cell>
          <cell r="H161" t="str">
            <v>ANTIGUA HACIENDA LA MORA</v>
          </cell>
          <cell r="I161" t="str">
            <v>OFICIAL DE MANTENIMIENTO A</v>
          </cell>
          <cell r="J161" t="str">
            <v>BS</v>
          </cell>
          <cell r="K161" t="str">
            <v>1 1 05 1 PR02 16</v>
          </cell>
          <cell r="P161">
            <v>0</v>
          </cell>
          <cell r="Q161" t="str">
            <v>00</v>
          </cell>
          <cell r="R161">
            <v>13086</v>
          </cell>
          <cell r="S161">
            <v>1000</v>
          </cell>
          <cell r="T161">
            <v>955</v>
          </cell>
          <cell r="U161">
            <v>15041</v>
          </cell>
          <cell r="V161">
            <v>13086</v>
          </cell>
          <cell r="W161" t="e">
            <v>#DIV/0!</v>
          </cell>
          <cell r="X161">
            <v>15041</v>
          </cell>
          <cell r="Y161" t="e">
            <v>#DIV/0!</v>
          </cell>
          <cell r="Z161" t="str">
            <v/>
          </cell>
        </row>
        <row r="162">
          <cell r="A162" t="str">
            <v>B158</v>
          </cell>
          <cell r="B162">
            <v>158</v>
          </cell>
          <cell r="C162">
            <v>855</v>
          </cell>
          <cell r="D162" t="str">
            <v>GUZMAN PEREZ JOSE MANUEL</v>
          </cell>
          <cell r="E162">
            <v>37834</v>
          </cell>
          <cell r="F162" t="str">
            <v>STIPEJAL</v>
          </cell>
          <cell r="G162" t="str">
            <v>DIRECCION DE ADMINISTRACION</v>
          </cell>
          <cell r="H162" t="str">
            <v>ANTIGUA HACIENDA LA MORA</v>
          </cell>
          <cell r="I162" t="str">
            <v>OFICIAL DE MANTENIMIENTO A</v>
          </cell>
          <cell r="J162" t="str">
            <v>BS</v>
          </cell>
          <cell r="K162" t="str">
            <v>1 1 05 1 PR02 16</v>
          </cell>
          <cell r="P162">
            <v>0</v>
          </cell>
          <cell r="Q162" t="str">
            <v>00</v>
          </cell>
          <cell r="R162">
            <v>13086</v>
          </cell>
          <cell r="S162">
            <v>1000</v>
          </cell>
          <cell r="T162">
            <v>955</v>
          </cell>
          <cell r="U162">
            <v>15041</v>
          </cell>
          <cell r="V162">
            <v>13086</v>
          </cell>
          <cell r="W162" t="e">
            <v>#DIV/0!</v>
          </cell>
          <cell r="X162">
            <v>15041</v>
          </cell>
          <cell r="Y162" t="e">
            <v>#DIV/0!</v>
          </cell>
          <cell r="Z162" t="str">
            <v/>
          </cell>
        </row>
        <row r="163">
          <cell r="A163" t="str">
            <v>B159</v>
          </cell>
          <cell r="B163">
            <v>159</v>
          </cell>
          <cell r="C163">
            <v>1076</v>
          </cell>
          <cell r="D163" t="str">
            <v>COVARRUBIAS NERI GUILLERMO</v>
          </cell>
          <cell r="E163">
            <v>39569</v>
          </cell>
          <cell r="F163" t="str">
            <v>SIEIPEJAL</v>
          </cell>
          <cell r="G163" t="str">
            <v>DIRECCION DE ADMINISTRACION</v>
          </cell>
          <cell r="H163" t="str">
            <v>ANTIGUA HACIENDA LA MORA</v>
          </cell>
          <cell r="I163" t="str">
            <v>OFICIAL DE MANTENIMIENTO C</v>
          </cell>
          <cell r="J163" t="str">
            <v>BS</v>
          </cell>
          <cell r="K163" t="str">
            <v>1 1 05 1 PR02 16</v>
          </cell>
          <cell r="P163">
            <v>0</v>
          </cell>
          <cell r="Q163" t="str">
            <v>00</v>
          </cell>
          <cell r="R163">
            <v>11763</v>
          </cell>
          <cell r="S163">
            <v>1000</v>
          </cell>
          <cell r="T163">
            <v>932</v>
          </cell>
          <cell r="U163">
            <v>13695</v>
          </cell>
          <cell r="V163">
            <v>11763</v>
          </cell>
          <cell r="W163" t="e">
            <v>#DIV/0!</v>
          </cell>
          <cell r="X163">
            <v>13695</v>
          </cell>
          <cell r="Y163" t="e">
            <v>#DIV/0!</v>
          </cell>
          <cell r="Z163" t="str">
            <v/>
          </cell>
        </row>
        <row r="164">
          <cell r="A164" t="str">
            <v>B160</v>
          </cell>
          <cell r="B164">
            <v>160</v>
          </cell>
          <cell r="C164">
            <v>701</v>
          </cell>
          <cell r="D164" t="str">
            <v>MORALES ESPINA TOMAS</v>
          </cell>
          <cell r="E164">
            <v>37043</v>
          </cell>
          <cell r="F164" t="str">
            <v>SIEIPEJAL</v>
          </cell>
          <cell r="G164" t="str">
            <v>DIRECCION DE ADMINISTRACION</v>
          </cell>
          <cell r="H164" t="str">
            <v>HERMANO SOL HERMANA AGUA</v>
          </cell>
          <cell r="I164" t="str">
            <v>OFICIAL DE MANTENIMIENTO A</v>
          </cell>
          <cell r="J164" t="str">
            <v>BS</v>
          </cell>
          <cell r="K164" t="str">
            <v>1 1 05 1 PR02 17</v>
          </cell>
          <cell r="P164">
            <v>0</v>
          </cell>
          <cell r="Q164" t="str">
            <v>00</v>
          </cell>
          <cell r="R164">
            <v>13086</v>
          </cell>
          <cell r="S164">
            <v>1000</v>
          </cell>
          <cell r="T164">
            <v>955</v>
          </cell>
          <cell r="U164">
            <v>15041</v>
          </cell>
          <cell r="V164">
            <v>13086</v>
          </cell>
          <cell r="W164" t="e">
            <v>#DIV/0!</v>
          </cell>
          <cell r="X164">
            <v>15041</v>
          </cell>
          <cell r="Y164" t="e">
            <v>#DIV/0!</v>
          </cell>
          <cell r="Z164" t="str">
            <v/>
          </cell>
        </row>
        <row r="165">
          <cell r="A165" t="str">
            <v>B161</v>
          </cell>
          <cell r="B165">
            <v>161</v>
          </cell>
          <cell r="C165">
            <v>553</v>
          </cell>
          <cell r="D165" t="str">
            <v>GONZALEZ MARTINEZ ROMULO</v>
          </cell>
          <cell r="E165">
            <v>36601</v>
          </cell>
          <cell r="F165" t="str">
            <v>SIEIPEJAL</v>
          </cell>
          <cell r="G165" t="str">
            <v>DIRECCION DE ADMINISTRACION</v>
          </cell>
          <cell r="H165" t="str">
            <v>HERMANO SOL HERMANA AGUA</v>
          </cell>
          <cell r="I165" t="str">
            <v>OFICIAL DE MANTENIMIENTO HERMANO SOL</v>
          </cell>
          <cell r="J165" t="str">
            <v>BS</v>
          </cell>
          <cell r="K165" t="str">
            <v>1 1 05 1 PR02 17</v>
          </cell>
          <cell r="P165">
            <v>0</v>
          </cell>
          <cell r="Q165" t="str">
            <v>00</v>
          </cell>
          <cell r="R165">
            <v>12701</v>
          </cell>
          <cell r="S165">
            <v>1000</v>
          </cell>
          <cell r="T165">
            <v>955</v>
          </cell>
          <cell r="U165">
            <v>14656</v>
          </cell>
          <cell r="V165">
            <v>12701</v>
          </cell>
          <cell r="W165" t="e">
            <v>#DIV/0!</v>
          </cell>
          <cell r="X165">
            <v>14656</v>
          </cell>
          <cell r="Y165" t="e">
            <v>#DIV/0!</v>
          </cell>
          <cell r="Z165" t="str">
            <v/>
          </cell>
        </row>
        <row r="166">
          <cell r="A166" t="str">
            <v>B162</v>
          </cell>
          <cell r="B166">
            <v>162</v>
          </cell>
          <cell r="C166">
            <v>1320</v>
          </cell>
          <cell r="D166" t="str">
            <v>PADILLA ULLOA ANA PATRICIA</v>
          </cell>
          <cell r="E166">
            <v>40392</v>
          </cell>
          <cell r="F166" t="str">
            <v>SIEIPEJAL</v>
          </cell>
          <cell r="G166" t="str">
            <v>DIRECCION DE ADMINISTRACION</v>
          </cell>
          <cell r="H166" t="str">
            <v>HERMANO SOL HERMANA AGUA</v>
          </cell>
          <cell r="I166" t="str">
            <v>AUXILIAR ADMINISTRATIVO C</v>
          </cell>
          <cell r="J166" t="str">
            <v>BS</v>
          </cell>
          <cell r="K166" t="str">
            <v>1 1 05 1 PR02 17</v>
          </cell>
          <cell r="P166">
            <v>0</v>
          </cell>
          <cell r="Q166" t="str">
            <v>00</v>
          </cell>
          <cell r="R166">
            <v>12484</v>
          </cell>
          <cell r="S166">
            <v>1000</v>
          </cell>
          <cell r="T166">
            <v>955</v>
          </cell>
          <cell r="U166">
            <v>14439</v>
          </cell>
          <cell r="V166">
            <v>12484</v>
          </cell>
          <cell r="W166" t="e">
            <v>#DIV/0!</v>
          </cell>
          <cell r="X166">
            <v>14439</v>
          </cell>
          <cell r="Y166" t="e">
            <v>#DIV/0!</v>
          </cell>
          <cell r="Z166" t="str">
            <v/>
          </cell>
        </row>
        <row r="167">
          <cell r="A167" t="str">
            <v>B163</v>
          </cell>
          <cell r="B167">
            <v>163</v>
          </cell>
          <cell r="C167">
            <v>740</v>
          </cell>
          <cell r="D167" t="str">
            <v>ARTEAGA MORA IMELDA</v>
          </cell>
          <cell r="E167">
            <v>42064</v>
          </cell>
          <cell r="F167" t="str">
            <v>SIEIPEJAL</v>
          </cell>
          <cell r="G167" t="str">
            <v>DIRECCION DE ADMINISTRACION</v>
          </cell>
          <cell r="H167" t="str">
            <v>HERMANO SOL HERMANA AGUA</v>
          </cell>
          <cell r="I167" t="str">
            <v>AYUDANTE DE MANTENIMIENTO B</v>
          </cell>
          <cell r="J167" t="str">
            <v>BS</v>
          </cell>
          <cell r="K167" t="str">
            <v>1 1 05 1 PR02 17</v>
          </cell>
          <cell r="P167">
            <v>0</v>
          </cell>
          <cell r="Q167" t="str">
            <v>00</v>
          </cell>
          <cell r="R167">
            <v>10343</v>
          </cell>
          <cell r="S167">
            <v>959</v>
          </cell>
          <cell r="T167">
            <v>791</v>
          </cell>
          <cell r="U167">
            <v>12093</v>
          </cell>
          <cell r="V167">
            <v>10343</v>
          </cell>
          <cell r="W167" t="e">
            <v>#DIV/0!</v>
          </cell>
          <cell r="X167">
            <v>12093</v>
          </cell>
          <cell r="Y167" t="e">
            <v>#DIV/0!</v>
          </cell>
          <cell r="Z167" t="str">
            <v/>
          </cell>
        </row>
        <row r="168">
          <cell r="A168" t="str">
            <v>B164</v>
          </cell>
          <cell r="B168">
            <v>164</v>
          </cell>
          <cell r="C168">
            <v>2119</v>
          </cell>
          <cell r="D168" t="str">
            <v>VELASCO PINEDA JUAN DOMINGO</v>
          </cell>
          <cell r="E168">
            <v>43440</v>
          </cell>
          <cell r="F168" t="str">
            <v>N/A</v>
          </cell>
          <cell r="G168" t="str">
            <v>DIRECCION DE ADMINISTRACION</v>
          </cell>
          <cell r="H168" t="str">
            <v>CLUB DEPORTIVO HACIENDA REAL</v>
          </cell>
          <cell r="I168" t="str">
            <v>COORDINADOR DEL CLUB DEPORTIVO</v>
          </cell>
          <cell r="J168" t="str">
            <v>BC</v>
          </cell>
          <cell r="K168" t="str">
            <v>1 1 05 1 PR02 18</v>
          </cell>
          <cell r="P168">
            <v>0</v>
          </cell>
          <cell r="Q168" t="str">
            <v>16</v>
          </cell>
          <cell r="R168">
            <v>23379</v>
          </cell>
          <cell r="S168">
            <v>1247</v>
          </cell>
          <cell r="T168">
            <v>979</v>
          </cell>
          <cell r="U168">
            <v>25605</v>
          </cell>
          <cell r="V168">
            <v>23379</v>
          </cell>
          <cell r="W168" t="e">
            <v>#DIV/0!</v>
          </cell>
          <cell r="X168">
            <v>25605</v>
          </cell>
          <cell r="Y168" t="e">
            <v>#DIV/0!</v>
          </cell>
          <cell r="Z168" t="str">
            <v/>
          </cell>
        </row>
        <row r="169">
          <cell r="A169" t="str">
            <v>B165</v>
          </cell>
          <cell r="B169">
            <v>165</v>
          </cell>
          <cell r="C169">
            <v>1136</v>
          </cell>
          <cell r="D169" t="str">
            <v xml:space="preserve">MORENO AREVALO SANDRA </v>
          </cell>
          <cell r="E169">
            <v>41156</v>
          </cell>
          <cell r="F169" t="str">
            <v>SIEIPEJAL</v>
          </cell>
          <cell r="G169" t="str">
            <v>DIRECCION DE ADMINISTRACION</v>
          </cell>
          <cell r="H169" t="str">
            <v>CLUB DEPORTIVO HACIENDA REAL</v>
          </cell>
          <cell r="I169" t="str">
            <v>ANALISTA</v>
          </cell>
          <cell r="J169" t="str">
            <v>BS</v>
          </cell>
          <cell r="K169" t="str">
            <v>1 1 05 1 PR02 18</v>
          </cell>
          <cell r="P169">
            <v>0</v>
          </cell>
          <cell r="Q169" t="str">
            <v>11</v>
          </cell>
          <cell r="R169">
            <v>14472</v>
          </cell>
          <cell r="S169">
            <v>1093</v>
          </cell>
          <cell r="T169">
            <v>879</v>
          </cell>
          <cell r="U169">
            <v>16444</v>
          </cell>
          <cell r="V169">
            <v>14472</v>
          </cell>
          <cell r="W169" t="e">
            <v>#DIV/0!</v>
          </cell>
          <cell r="X169">
            <v>16444</v>
          </cell>
          <cell r="Y169" t="e">
            <v>#DIV/0!</v>
          </cell>
          <cell r="Z169" t="str">
            <v/>
          </cell>
        </row>
        <row r="170">
          <cell r="A170" t="str">
            <v>B166</v>
          </cell>
          <cell r="B170">
            <v>166</v>
          </cell>
          <cell r="C170">
            <v>1306</v>
          </cell>
          <cell r="D170" t="str">
            <v>GONZALEZ MARTINEZ ELBA LUCIA</v>
          </cell>
          <cell r="E170">
            <v>40253</v>
          </cell>
          <cell r="F170" t="str">
            <v>SIEIPEJAL</v>
          </cell>
          <cell r="G170" t="str">
            <v>DIRECCION DE ADMINISTRACION</v>
          </cell>
          <cell r="H170" t="str">
            <v>CLUB DEPORTIVO HACIENDA REAL</v>
          </cell>
          <cell r="I170" t="str">
            <v>AUXILIAR ADMINISTRATIVO</v>
          </cell>
          <cell r="J170" t="str">
            <v>BS</v>
          </cell>
          <cell r="K170" t="str">
            <v>1 1 05 1 PR02 18</v>
          </cell>
          <cell r="P170">
            <v>0</v>
          </cell>
          <cell r="Q170" t="str">
            <v>09</v>
          </cell>
          <cell r="R170">
            <v>13401</v>
          </cell>
          <cell r="S170">
            <v>957</v>
          </cell>
          <cell r="T170">
            <v>861</v>
          </cell>
          <cell r="U170">
            <v>15219</v>
          </cell>
          <cell r="V170">
            <v>13401</v>
          </cell>
          <cell r="W170" t="e">
            <v>#DIV/0!</v>
          </cell>
          <cell r="X170">
            <v>15219</v>
          </cell>
          <cell r="Y170" t="e">
            <v>#DIV/0!</v>
          </cell>
          <cell r="Z170" t="str">
            <v/>
          </cell>
        </row>
        <row r="171">
          <cell r="A171" t="str">
            <v>B167</v>
          </cell>
          <cell r="B171">
            <v>167</v>
          </cell>
          <cell r="C171">
            <v>1377</v>
          </cell>
          <cell r="D171" t="str">
            <v>RODRIGUEZ ESPINOSA JOSE GUADALUPE</v>
          </cell>
          <cell r="E171">
            <v>40863</v>
          </cell>
          <cell r="F171" t="str">
            <v>N/A</v>
          </cell>
          <cell r="G171" t="str">
            <v>DIRECCION DE ADMINISTRACION</v>
          </cell>
          <cell r="H171" t="str">
            <v>CLUB DEPORTIVO HACIENDA REAL</v>
          </cell>
          <cell r="I171" t="str">
            <v>OFICIAL DE MANTENIMIENTO CENTRO DEPORTIVO</v>
          </cell>
          <cell r="J171" t="str">
            <v>BC</v>
          </cell>
          <cell r="K171" t="str">
            <v>1 1 05 1 PR02 18</v>
          </cell>
          <cell r="P171">
            <v>0</v>
          </cell>
          <cell r="Q171" t="str">
            <v>00</v>
          </cell>
          <cell r="R171">
            <v>14462</v>
          </cell>
          <cell r="S171">
            <v>1000</v>
          </cell>
          <cell r="T171">
            <v>955</v>
          </cell>
          <cell r="U171">
            <v>16417</v>
          </cell>
          <cell r="V171">
            <v>14462</v>
          </cell>
          <cell r="W171" t="e">
            <v>#DIV/0!</v>
          </cell>
          <cell r="X171">
            <v>16417</v>
          </cell>
          <cell r="Y171" t="e">
            <v>#DIV/0!</v>
          </cell>
          <cell r="Z171" t="str">
            <v/>
          </cell>
        </row>
        <row r="172">
          <cell r="A172" t="str">
            <v>B168</v>
          </cell>
          <cell r="B172">
            <v>168</v>
          </cell>
          <cell r="C172">
            <v>128</v>
          </cell>
          <cell r="D172" t="str">
            <v>TORRES ROMO JUAN MANUEL</v>
          </cell>
          <cell r="E172">
            <v>33695</v>
          </cell>
          <cell r="F172" t="str">
            <v>SIEIPEJAL</v>
          </cell>
          <cell r="G172" t="str">
            <v>DIRECCION DE ADMINISTRACION</v>
          </cell>
          <cell r="H172" t="str">
            <v>CLUB DEPORTIVO HACIENDA REAL</v>
          </cell>
          <cell r="I172" t="str">
            <v>OFICIAL DE MANTENIMIENTO CENTRO DEPORTIVO</v>
          </cell>
          <cell r="J172" t="str">
            <v>BS</v>
          </cell>
          <cell r="K172" t="str">
            <v>1 1 05 1 PR02 18</v>
          </cell>
          <cell r="P172">
            <v>0</v>
          </cell>
          <cell r="Q172" t="str">
            <v>00</v>
          </cell>
          <cell r="R172">
            <v>14462</v>
          </cell>
          <cell r="S172">
            <v>1000</v>
          </cell>
          <cell r="T172">
            <v>955</v>
          </cell>
          <cell r="U172">
            <v>16417</v>
          </cell>
          <cell r="V172">
            <v>14462</v>
          </cell>
          <cell r="W172" t="e">
            <v>#DIV/0!</v>
          </cell>
          <cell r="X172">
            <v>16417</v>
          </cell>
          <cell r="Y172" t="e">
            <v>#DIV/0!</v>
          </cell>
          <cell r="Z172" t="str">
            <v/>
          </cell>
        </row>
        <row r="173">
          <cell r="A173" t="str">
            <v>B169</v>
          </cell>
          <cell r="B173">
            <v>169</v>
          </cell>
          <cell r="C173">
            <v>717</v>
          </cell>
          <cell r="D173" t="str">
            <v>LOZANO PALOMINO FRANCISCO JAVIER</v>
          </cell>
          <cell r="E173">
            <v>37150</v>
          </cell>
          <cell r="F173" t="str">
            <v>SIEIPEJAL</v>
          </cell>
          <cell r="G173" t="str">
            <v>DIRECCION DE ADMINISTRACION</v>
          </cell>
          <cell r="H173" t="str">
            <v>CLUB DEPORTIVO HACIENDA REAL</v>
          </cell>
          <cell r="I173" t="str">
            <v>OFICIAL DE MANTENIMIENTO</v>
          </cell>
          <cell r="J173" t="str">
            <v>BS</v>
          </cell>
          <cell r="K173" t="str">
            <v>1 1 05 1 PR02 18</v>
          </cell>
          <cell r="P173">
            <v>0</v>
          </cell>
          <cell r="Q173" t="str">
            <v>00</v>
          </cell>
          <cell r="R173">
            <v>14462</v>
          </cell>
          <cell r="S173">
            <v>1000</v>
          </cell>
          <cell r="T173">
            <v>955</v>
          </cell>
          <cell r="U173">
            <v>16417</v>
          </cell>
          <cell r="V173">
            <v>14462</v>
          </cell>
          <cell r="W173" t="e">
            <v>#DIV/0!</v>
          </cell>
          <cell r="X173">
            <v>16417</v>
          </cell>
          <cell r="Y173" t="e">
            <v>#DIV/0!</v>
          </cell>
          <cell r="Z173" t="str">
            <v/>
          </cell>
        </row>
        <row r="174">
          <cell r="A174" t="str">
            <v>B170</v>
          </cell>
          <cell r="B174">
            <v>170</v>
          </cell>
          <cell r="C174">
            <v>1047</v>
          </cell>
          <cell r="D174" t="str">
            <v>ROSAS LOPEZ JOSE LUIS</v>
          </cell>
          <cell r="E174">
            <v>38659</v>
          </cell>
          <cell r="F174" t="str">
            <v>SIEIPEJAL</v>
          </cell>
          <cell r="G174" t="str">
            <v>DIRECCION DE ADMINISTRACION</v>
          </cell>
          <cell r="H174" t="str">
            <v>CLUB DEPORTIVO HACIENDA REAL</v>
          </cell>
          <cell r="I174" t="str">
            <v>OFICIAL DE MANTENIMIENTO CENTRO DEPORTIVO</v>
          </cell>
          <cell r="J174" t="str">
            <v>BS</v>
          </cell>
          <cell r="K174" t="str">
            <v>1 1 05 1 PR02 18</v>
          </cell>
          <cell r="P174">
            <v>0</v>
          </cell>
          <cell r="Q174" t="str">
            <v>00</v>
          </cell>
          <cell r="R174">
            <v>14462</v>
          </cell>
          <cell r="S174">
            <v>1000</v>
          </cell>
          <cell r="T174">
            <v>955</v>
          </cell>
          <cell r="U174">
            <v>16417</v>
          </cell>
          <cell r="V174">
            <v>14462</v>
          </cell>
          <cell r="W174" t="e">
            <v>#DIV/0!</v>
          </cell>
          <cell r="X174">
            <v>16417</v>
          </cell>
          <cell r="Y174" t="e">
            <v>#DIV/0!</v>
          </cell>
          <cell r="Z174" t="str">
            <v/>
          </cell>
        </row>
        <row r="175">
          <cell r="A175" t="str">
            <v>B171</v>
          </cell>
          <cell r="B175">
            <v>171</v>
          </cell>
          <cell r="C175">
            <v>253</v>
          </cell>
          <cell r="D175" t="str">
            <v>GUZMAN VERDUZCO MARIO</v>
          </cell>
          <cell r="E175">
            <v>35193</v>
          </cell>
          <cell r="F175" t="str">
            <v>SIEIPEJAL</v>
          </cell>
          <cell r="G175" t="str">
            <v>DIRECCION DE ADMINISTRACION</v>
          </cell>
          <cell r="H175" t="str">
            <v>CLUB DEPORTIVO HACIENDA REAL</v>
          </cell>
          <cell r="I175" t="str">
            <v>OFICIAL DE MANTENIMIENTO A</v>
          </cell>
          <cell r="J175" t="str">
            <v>BS</v>
          </cell>
          <cell r="K175" t="str">
            <v>1 1 05 1 PR02 18</v>
          </cell>
          <cell r="P175">
            <v>0</v>
          </cell>
          <cell r="Q175" t="str">
            <v>00</v>
          </cell>
          <cell r="R175">
            <v>13086</v>
          </cell>
          <cell r="S175">
            <v>1000</v>
          </cell>
          <cell r="T175">
            <v>955</v>
          </cell>
          <cell r="U175">
            <v>15041</v>
          </cell>
          <cell r="V175">
            <v>13086</v>
          </cell>
          <cell r="W175" t="e">
            <v>#DIV/0!</v>
          </cell>
          <cell r="X175">
            <v>15041</v>
          </cell>
          <cell r="Y175" t="e">
            <v>#DIV/0!</v>
          </cell>
          <cell r="Z175" t="str">
            <v/>
          </cell>
        </row>
        <row r="176">
          <cell r="A176" t="str">
            <v>B172</v>
          </cell>
          <cell r="B176">
            <v>172</v>
          </cell>
          <cell r="C176">
            <v>1646</v>
          </cell>
          <cell r="D176" t="str">
            <v>SILVA CALDERON OSCAR ALBERTO</v>
          </cell>
          <cell r="E176">
            <v>42248</v>
          </cell>
          <cell r="F176" t="str">
            <v>STIPEJAL</v>
          </cell>
          <cell r="G176" t="str">
            <v>DIRECCION DE ADMINISTRACION</v>
          </cell>
          <cell r="H176" t="str">
            <v>CLUB DEPORTIVO HACIENDA REAL</v>
          </cell>
          <cell r="I176" t="str">
            <v>AUXILIAR ADMINISTRATIVO B</v>
          </cell>
          <cell r="J176" t="str">
            <v>BS</v>
          </cell>
          <cell r="K176" t="str">
            <v>1 1 05 1 PR02 18</v>
          </cell>
          <cell r="P176">
            <v>0</v>
          </cell>
          <cell r="Q176" t="str">
            <v>00</v>
          </cell>
          <cell r="R176">
            <v>12573</v>
          </cell>
          <cell r="S176">
            <v>1000</v>
          </cell>
          <cell r="T176">
            <v>955</v>
          </cell>
          <cell r="U176">
            <v>14528</v>
          </cell>
          <cell r="V176">
            <v>12573</v>
          </cell>
          <cell r="W176" t="e">
            <v>#DIV/0!</v>
          </cell>
          <cell r="X176">
            <v>14528</v>
          </cell>
          <cell r="Y176" t="e">
            <v>#DIV/0!</v>
          </cell>
          <cell r="Z176" t="str">
            <v/>
          </cell>
        </row>
        <row r="177">
          <cell r="A177" t="str">
            <v>B173</v>
          </cell>
          <cell r="B177">
            <v>173</v>
          </cell>
          <cell r="C177">
            <v>2037</v>
          </cell>
          <cell r="D177" t="str">
            <v>OSIO MARQUEZ ENRIQUE ERNESTO</v>
          </cell>
          <cell r="E177">
            <v>43222</v>
          </cell>
          <cell r="F177" t="str">
            <v>STIPEJAL</v>
          </cell>
          <cell r="G177" t="str">
            <v>DIRECCION DE ADMINISTRACION</v>
          </cell>
          <cell r="H177" t="str">
            <v>CLUB DEPORTIVO HACIENDA REAL</v>
          </cell>
          <cell r="I177" t="str">
            <v>AUXILIAR ADMINISTRATIVO C</v>
          </cell>
          <cell r="J177" t="str">
            <v>BS</v>
          </cell>
          <cell r="K177" t="str">
            <v>1 1 05 1 PR02 18</v>
          </cell>
          <cell r="P177">
            <v>0</v>
          </cell>
          <cell r="Q177" t="str">
            <v>00</v>
          </cell>
          <cell r="R177">
            <v>12484</v>
          </cell>
          <cell r="S177">
            <v>1000</v>
          </cell>
          <cell r="T177">
            <v>955</v>
          </cell>
          <cell r="U177">
            <v>14439</v>
          </cell>
          <cell r="V177">
            <v>12484</v>
          </cell>
          <cell r="W177" t="e">
            <v>#DIV/0!</v>
          </cell>
          <cell r="X177">
            <v>14439</v>
          </cell>
          <cell r="Y177" t="e">
            <v>#DIV/0!</v>
          </cell>
          <cell r="Z177" t="str">
            <v/>
          </cell>
        </row>
        <row r="178">
          <cell r="A178" t="str">
            <v>B174</v>
          </cell>
          <cell r="B178">
            <v>174</v>
          </cell>
          <cell r="C178">
            <v>1219</v>
          </cell>
          <cell r="D178" t="str">
            <v>ZAMORA RODRIGUEZ ENRIQUE</v>
          </cell>
          <cell r="E178">
            <v>43116</v>
          </cell>
          <cell r="F178" t="str">
            <v>SIEIPEJAL</v>
          </cell>
          <cell r="G178" t="str">
            <v>DIRECCION DE ADMINISTRACION</v>
          </cell>
          <cell r="H178" t="str">
            <v>CLUB DEPORTIVO HACIENDA REAL</v>
          </cell>
          <cell r="I178" t="str">
            <v>OFICIAL DE MANTENIMIENTO B</v>
          </cell>
          <cell r="J178" t="str">
            <v>BS</v>
          </cell>
          <cell r="K178" t="str">
            <v>1 1 05 1 PR02 18</v>
          </cell>
          <cell r="P178">
            <v>0</v>
          </cell>
          <cell r="Q178" t="str">
            <v>00</v>
          </cell>
          <cell r="R178">
            <v>12008</v>
          </cell>
          <cell r="S178">
            <v>1000</v>
          </cell>
          <cell r="T178">
            <v>955</v>
          </cell>
          <cell r="U178">
            <v>13963</v>
          </cell>
          <cell r="V178">
            <v>12008</v>
          </cell>
          <cell r="W178" t="e">
            <v>#DIV/0!</v>
          </cell>
          <cell r="X178">
            <v>13963</v>
          </cell>
          <cell r="Y178" t="e">
            <v>#DIV/0!</v>
          </cell>
          <cell r="Z178" t="str">
            <v/>
          </cell>
        </row>
        <row r="179">
          <cell r="A179" t="str">
            <v>B175</v>
          </cell>
          <cell r="B179">
            <v>175</v>
          </cell>
          <cell r="C179">
            <v>180</v>
          </cell>
          <cell r="D179" t="str">
            <v>SALAS VILLA J CARMEN</v>
          </cell>
          <cell r="E179">
            <v>34417</v>
          </cell>
          <cell r="F179" t="str">
            <v>SIEIPEJAL</v>
          </cell>
          <cell r="G179" t="str">
            <v>DIRECCION DE ADMINISTRACION</v>
          </cell>
          <cell r="H179" t="str">
            <v>CLUB DEPORTIVO HACIENDA REAL</v>
          </cell>
          <cell r="I179" t="str">
            <v>OFICIAL DE MANTENIMIENTO C</v>
          </cell>
          <cell r="J179" t="str">
            <v>BS</v>
          </cell>
          <cell r="K179" t="str">
            <v>1 1 05 1 PR02 18</v>
          </cell>
          <cell r="P179">
            <v>0</v>
          </cell>
          <cell r="Q179" t="str">
            <v>00</v>
          </cell>
          <cell r="R179">
            <v>11763</v>
          </cell>
          <cell r="S179">
            <v>1000</v>
          </cell>
          <cell r="T179">
            <v>932</v>
          </cell>
          <cell r="U179">
            <v>13695</v>
          </cell>
          <cell r="V179">
            <v>11763</v>
          </cell>
          <cell r="W179" t="e">
            <v>#DIV/0!</v>
          </cell>
          <cell r="X179">
            <v>13695</v>
          </cell>
          <cell r="Y179" t="e">
            <v>#DIV/0!</v>
          </cell>
          <cell r="Z179" t="str">
            <v/>
          </cell>
        </row>
        <row r="180">
          <cell r="A180" t="str">
            <v>B176</v>
          </cell>
          <cell r="B180">
            <v>176</v>
          </cell>
          <cell r="C180">
            <v>437</v>
          </cell>
          <cell r="D180" t="str">
            <v>SEPULVEDA RODRIGUEZ FRANCISCO JAVIER</v>
          </cell>
          <cell r="E180">
            <v>35962</v>
          </cell>
          <cell r="F180" t="str">
            <v>SIEIPEJAL</v>
          </cell>
          <cell r="G180" t="str">
            <v>DIRECCION DE ADMINISTRACION</v>
          </cell>
          <cell r="H180" t="str">
            <v>CLUB DEPORTIVO HACIENDA REAL</v>
          </cell>
          <cell r="I180" t="str">
            <v>OFICIAL DE MANTENIMIENTO C</v>
          </cell>
          <cell r="J180" t="str">
            <v>BS</v>
          </cell>
          <cell r="K180" t="str">
            <v>1 1 05 1 PR02 18</v>
          </cell>
          <cell r="P180">
            <v>0</v>
          </cell>
          <cell r="Q180" t="str">
            <v>00</v>
          </cell>
          <cell r="R180">
            <v>11763</v>
          </cell>
          <cell r="S180">
            <v>1000</v>
          </cell>
          <cell r="T180">
            <v>932</v>
          </cell>
          <cell r="U180">
            <v>13695</v>
          </cell>
          <cell r="V180">
            <v>11763</v>
          </cell>
          <cell r="W180" t="e">
            <v>#DIV/0!</v>
          </cell>
          <cell r="X180">
            <v>13695</v>
          </cell>
          <cell r="Y180" t="e">
            <v>#DIV/0!</v>
          </cell>
          <cell r="Z180" t="str">
            <v/>
          </cell>
        </row>
        <row r="181">
          <cell r="A181" t="str">
            <v>B177</v>
          </cell>
          <cell r="B181">
            <v>177</v>
          </cell>
          <cell r="C181">
            <v>1210</v>
          </cell>
          <cell r="D181" t="str">
            <v>RAMIREZ VAZQUEZ ANGELICA GUADALUPE</v>
          </cell>
          <cell r="E181">
            <v>43116</v>
          </cell>
          <cell r="F181" t="str">
            <v>SIEIPEJAL</v>
          </cell>
          <cell r="G181" t="str">
            <v>DIRECCION DE ADMINISTRACION</v>
          </cell>
          <cell r="H181" t="str">
            <v>CLUB DEPORTIVO HACIENDA REAL</v>
          </cell>
          <cell r="I181" t="str">
            <v>OFICIAL DE MANTENIMIENTO C</v>
          </cell>
          <cell r="J181" t="str">
            <v>BS</v>
          </cell>
          <cell r="K181" t="str">
            <v>1 1 05 1 PR02 18</v>
          </cell>
          <cell r="P181">
            <v>0</v>
          </cell>
          <cell r="Q181" t="str">
            <v>00</v>
          </cell>
          <cell r="R181">
            <v>11763</v>
          </cell>
          <cell r="S181">
            <v>1000</v>
          </cell>
          <cell r="T181">
            <v>932</v>
          </cell>
          <cell r="U181">
            <v>13695</v>
          </cell>
          <cell r="V181">
            <v>11763</v>
          </cell>
          <cell r="W181" t="e">
            <v>#DIV/0!</v>
          </cell>
          <cell r="X181">
            <v>13695</v>
          </cell>
          <cell r="Y181" t="e">
            <v>#DIV/0!</v>
          </cell>
          <cell r="Z181" t="str">
            <v/>
          </cell>
        </row>
        <row r="182">
          <cell r="A182" t="str">
            <v>B178</v>
          </cell>
          <cell r="B182">
            <v>178</v>
          </cell>
          <cell r="C182">
            <v>1665</v>
          </cell>
          <cell r="D182" t="str">
            <v>MOSQUEDA LOPEZ EMIRSE MARGARITA</v>
          </cell>
          <cell r="E182">
            <v>42432</v>
          </cell>
          <cell r="F182" t="str">
            <v>SIEIPEJAL</v>
          </cell>
          <cell r="G182" t="str">
            <v>DIRECCION DE ADMINISTRACION</v>
          </cell>
          <cell r="H182" t="str">
            <v>CLUB DEPORTIVO HACIENDA REAL</v>
          </cell>
          <cell r="I182" t="str">
            <v>AUXILIAR DE INTENDENCIA</v>
          </cell>
          <cell r="J182" t="str">
            <v>BS</v>
          </cell>
          <cell r="K182" t="str">
            <v>1 1 05 1 PR02 18</v>
          </cell>
          <cell r="P182">
            <v>0</v>
          </cell>
          <cell r="Q182" t="str">
            <v>00</v>
          </cell>
          <cell r="R182">
            <v>11763</v>
          </cell>
          <cell r="S182">
            <v>1000</v>
          </cell>
          <cell r="T182">
            <v>932</v>
          </cell>
          <cell r="U182">
            <v>13695</v>
          </cell>
          <cell r="V182">
            <v>11763</v>
          </cell>
          <cell r="W182" t="e">
            <v>#DIV/0!</v>
          </cell>
          <cell r="X182">
            <v>13695</v>
          </cell>
          <cell r="Y182" t="e">
            <v>#DIV/0!</v>
          </cell>
          <cell r="Z182" t="str">
            <v/>
          </cell>
        </row>
        <row r="183">
          <cell r="A183" t="str">
            <v>B179</v>
          </cell>
          <cell r="B183">
            <v>179</v>
          </cell>
          <cell r="C183">
            <v>1403</v>
          </cell>
          <cell r="D183" t="str">
            <v>LUNA SOTO ENRIQUE</v>
          </cell>
          <cell r="E183">
            <v>40984</v>
          </cell>
          <cell r="F183" t="str">
            <v>SIEIPEJAL</v>
          </cell>
          <cell r="G183" t="str">
            <v>DIRECCION DE ADMINISTRACION</v>
          </cell>
          <cell r="H183" t="str">
            <v>CLUB DEPORTIVO HACIENDA REAL</v>
          </cell>
          <cell r="I183" t="str">
            <v>AYUDANTE DE MANTENIMIENTO B</v>
          </cell>
          <cell r="J183" t="str">
            <v>BS</v>
          </cell>
          <cell r="K183" t="str">
            <v>1 1 05 1 PR02 18</v>
          </cell>
          <cell r="P183">
            <v>0</v>
          </cell>
          <cell r="Q183" t="str">
            <v>00</v>
          </cell>
          <cell r="R183">
            <v>10343</v>
          </cell>
          <cell r="S183">
            <v>959</v>
          </cell>
          <cell r="T183">
            <v>791</v>
          </cell>
          <cell r="U183">
            <v>12093</v>
          </cell>
          <cell r="V183">
            <v>10343</v>
          </cell>
          <cell r="W183" t="e">
            <v>#DIV/0!</v>
          </cell>
          <cell r="X183">
            <v>12093</v>
          </cell>
          <cell r="Y183" t="e">
            <v>#DIV/0!</v>
          </cell>
          <cell r="Z183" t="str">
            <v/>
          </cell>
        </row>
        <row r="184">
          <cell r="A184" t="str">
            <v>B180</v>
          </cell>
          <cell r="B184">
            <v>180</v>
          </cell>
          <cell r="C184">
            <v>2083</v>
          </cell>
          <cell r="D184" t="str">
            <v>GALVEZ BECERRA ALEJANDRO</v>
          </cell>
          <cell r="E184">
            <v>43440</v>
          </cell>
          <cell r="F184" t="str">
            <v>N/A</v>
          </cell>
          <cell r="G184" t="str">
            <v>DIRECCION DE ADMINISTRACION</v>
          </cell>
          <cell r="H184" t="str">
            <v>RECURSOS HUMANOS</v>
          </cell>
          <cell r="I184" t="str">
            <v>DIRECTOR GENERAL DE ADMINISTRACION</v>
          </cell>
          <cell r="J184" t="str">
            <v>BC</v>
          </cell>
          <cell r="K184" t="str">
            <v>1 1 05 2 PR09 68</v>
          </cell>
          <cell r="P184">
            <v>0</v>
          </cell>
          <cell r="Q184" t="str">
            <v>25</v>
          </cell>
          <cell r="R184">
            <v>62968</v>
          </cell>
          <cell r="S184">
            <v>2288</v>
          </cell>
          <cell r="T184">
            <v>1617</v>
          </cell>
          <cell r="U184">
            <v>66873</v>
          </cell>
          <cell r="V184">
            <v>62968</v>
          </cell>
          <cell r="W184" t="e">
            <v>#DIV/0!</v>
          </cell>
          <cell r="X184">
            <v>66873</v>
          </cell>
          <cell r="Y184" t="e">
            <v>#DIV/0!</v>
          </cell>
          <cell r="Z184" t="str">
            <v/>
          </cell>
        </row>
        <row r="185">
          <cell r="A185" t="str">
            <v>B181</v>
          </cell>
          <cell r="B185">
            <v>181</v>
          </cell>
          <cell r="C185">
            <v>2096</v>
          </cell>
          <cell r="D185" t="str">
            <v>CARRILLO DIAZ LUIS FELIPE</v>
          </cell>
          <cell r="E185">
            <v>43440</v>
          </cell>
          <cell r="F185" t="str">
            <v>N/A</v>
          </cell>
          <cell r="G185" t="str">
            <v>DIRECCION DE ADMINISTRACION</v>
          </cell>
          <cell r="H185" t="str">
            <v>RECURSOS HUMANOS</v>
          </cell>
          <cell r="I185" t="str">
            <v>DIRECTOR DE DESARROLLO INSTITUCIONAL Y PROCESOS NORMATIVOS</v>
          </cell>
          <cell r="J185" t="str">
            <v>BC</v>
          </cell>
          <cell r="K185" t="str">
            <v>1 1 05 2 PR09 68</v>
          </cell>
          <cell r="P185">
            <v>0</v>
          </cell>
          <cell r="Q185" t="str">
            <v>21</v>
          </cell>
          <cell r="R185">
            <v>39023</v>
          </cell>
          <cell r="S185">
            <v>1808</v>
          </cell>
          <cell r="T185">
            <v>1299</v>
          </cell>
          <cell r="U185">
            <v>42130</v>
          </cell>
          <cell r="V185">
            <v>39023</v>
          </cell>
          <cell r="W185" t="e">
            <v>#DIV/0!</v>
          </cell>
          <cell r="X185">
            <v>42130</v>
          </cell>
          <cell r="Y185" t="e">
            <v>#DIV/0!</v>
          </cell>
          <cell r="Z185" t="str">
            <v/>
          </cell>
        </row>
        <row r="186">
          <cell r="A186" t="str">
            <v>B182</v>
          </cell>
          <cell r="B186">
            <v>182</v>
          </cell>
          <cell r="C186">
            <v>2100</v>
          </cell>
          <cell r="D186" t="str">
            <v>CASTILLO RAMIREZ CARLOS</v>
          </cell>
          <cell r="E186">
            <v>43451</v>
          </cell>
          <cell r="F186" t="str">
            <v>N/A</v>
          </cell>
          <cell r="G186" t="str">
            <v>DIRECCION DE ADMINISTRACION</v>
          </cell>
          <cell r="H186" t="str">
            <v>RECURSOS HUMANOS</v>
          </cell>
          <cell r="I186" t="str">
            <v>DIRECTOR DE RECURSOS HUMANOS</v>
          </cell>
          <cell r="J186" t="str">
            <v>BC</v>
          </cell>
          <cell r="K186" t="str">
            <v>1 1 05 2 PR09 68</v>
          </cell>
          <cell r="P186">
            <v>0</v>
          </cell>
          <cell r="Q186" t="str">
            <v>21</v>
          </cell>
          <cell r="R186">
            <v>39023</v>
          </cell>
          <cell r="S186">
            <v>1808</v>
          </cell>
          <cell r="T186">
            <v>1299</v>
          </cell>
          <cell r="U186">
            <v>42130</v>
          </cell>
          <cell r="V186">
            <v>39023</v>
          </cell>
          <cell r="W186" t="e">
            <v>#DIV/0!</v>
          </cell>
          <cell r="X186">
            <v>42130</v>
          </cell>
          <cell r="Y186" t="e">
            <v>#DIV/0!</v>
          </cell>
          <cell r="Z186" t="str">
            <v/>
          </cell>
        </row>
        <row r="187">
          <cell r="A187" t="str">
            <v>B183</v>
          </cell>
          <cell r="B187">
            <v>183</v>
          </cell>
          <cell r="C187">
            <v>944</v>
          </cell>
          <cell r="D187" t="str">
            <v>NAVARRO ANGULO CARLOS</v>
          </cell>
          <cell r="E187">
            <v>38154</v>
          </cell>
          <cell r="F187" t="str">
            <v>N/A</v>
          </cell>
          <cell r="G187" t="str">
            <v>DIRECCION DE ADMINISTRACION</v>
          </cell>
          <cell r="H187" t="str">
            <v>RECURSOS HUMANOS</v>
          </cell>
          <cell r="I187" t="str">
            <v>ENCARGADO DE NOMINA</v>
          </cell>
          <cell r="J187" t="str">
            <v>BC</v>
          </cell>
          <cell r="K187" t="str">
            <v>1 1 05 2 PR09 68</v>
          </cell>
          <cell r="P187">
            <v>0</v>
          </cell>
          <cell r="Q187" t="str">
            <v>17</v>
          </cell>
          <cell r="R187">
            <v>26346</v>
          </cell>
          <cell r="S187">
            <v>1286</v>
          </cell>
          <cell r="T187">
            <v>1057</v>
          </cell>
          <cell r="U187">
            <v>28689</v>
          </cell>
          <cell r="V187">
            <v>26346</v>
          </cell>
          <cell r="W187" t="e">
            <v>#DIV/0!</v>
          </cell>
          <cell r="X187">
            <v>28689</v>
          </cell>
          <cell r="Y187" t="e">
            <v>#DIV/0!</v>
          </cell>
          <cell r="Z187" t="str">
            <v/>
          </cell>
        </row>
        <row r="188">
          <cell r="A188" t="str">
            <v>B184</v>
          </cell>
          <cell r="B188">
            <v>184</v>
          </cell>
          <cell r="C188">
            <v>1025</v>
          </cell>
          <cell r="D188" t="str">
            <v>RUIZ VALENZUELA GUADALUPE NICOLASA</v>
          </cell>
          <cell r="E188">
            <v>38537</v>
          </cell>
          <cell r="F188" t="str">
            <v>N/A</v>
          </cell>
          <cell r="G188" t="str">
            <v>DIRECCION DE ADMINISTRACION</v>
          </cell>
          <cell r="H188" t="str">
            <v>RECURSOS HUMANOS</v>
          </cell>
          <cell r="I188" t="str">
            <v>ENCARGADO DE NOMINA</v>
          </cell>
          <cell r="J188" t="str">
            <v>BC</v>
          </cell>
          <cell r="K188" t="str">
            <v>1 1 05 2 PR09 68</v>
          </cell>
          <cell r="P188">
            <v>0</v>
          </cell>
          <cell r="Q188" t="str">
            <v>17</v>
          </cell>
          <cell r="R188">
            <v>26346</v>
          </cell>
          <cell r="S188">
            <v>1286</v>
          </cell>
          <cell r="T188">
            <v>1057</v>
          </cell>
          <cell r="U188">
            <v>28689</v>
          </cell>
          <cell r="V188">
            <v>26346</v>
          </cell>
          <cell r="W188" t="e">
            <v>#DIV/0!</v>
          </cell>
          <cell r="X188">
            <v>28689</v>
          </cell>
          <cell r="Y188" t="e">
            <v>#DIV/0!</v>
          </cell>
          <cell r="Z188" t="str">
            <v/>
          </cell>
        </row>
        <row r="189">
          <cell r="A189" t="str">
            <v>B185</v>
          </cell>
          <cell r="B189">
            <v>185</v>
          </cell>
          <cell r="C189">
            <v>2332</v>
          </cell>
          <cell r="D189" t="str">
            <v>ROBLES SANCHEZ JESUS EDUARDO</v>
          </cell>
          <cell r="E189">
            <v>43879</v>
          </cell>
          <cell r="F189" t="str">
            <v>N/A</v>
          </cell>
          <cell r="G189" t="str">
            <v>DIRECCION DE ADMINISTRACION</v>
          </cell>
          <cell r="H189" t="str">
            <v>RECURSOS HUMANOS</v>
          </cell>
          <cell r="I189" t="str">
            <v>ESPECIALISTA EN PROCESOS</v>
          </cell>
          <cell r="J189" t="str">
            <v>BC</v>
          </cell>
          <cell r="K189" t="str">
            <v>1 1 05 2 PR09 68</v>
          </cell>
          <cell r="P189">
            <v>0</v>
          </cell>
          <cell r="Q189" t="str">
            <v>17</v>
          </cell>
          <cell r="R189">
            <v>26346</v>
          </cell>
          <cell r="S189">
            <v>1286</v>
          </cell>
          <cell r="T189">
            <v>1057</v>
          </cell>
          <cell r="U189">
            <v>28689</v>
          </cell>
          <cell r="V189">
            <v>26346</v>
          </cell>
          <cell r="W189" t="e">
            <v>#DIV/0!</v>
          </cell>
          <cell r="X189">
            <v>28689</v>
          </cell>
          <cell r="Y189" t="e">
            <v>#DIV/0!</v>
          </cell>
          <cell r="Z189" t="str">
            <v/>
          </cell>
        </row>
        <row r="190">
          <cell r="A190" t="str">
            <v>B186</v>
          </cell>
          <cell r="B190">
            <v>186</v>
          </cell>
          <cell r="C190">
            <v>1123</v>
          </cell>
          <cell r="D190" t="str">
            <v>ACEVES CABANILLAS MARIA DEL RAYO</v>
          </cell>
          <cell r="E190">
            <v>39254</v>
          </cell>
          <cell r="F190" t="str">
            <v>N/A</v>
          </cell>
          <cell r="G190" t="str">
            <v>DIRECCION DE ADMINISTRACION</v>
          </cell>
          <cell r="H190" t="str">
            <v>RECURSOS HUMANOS</v>
          </cell>
          <cell r="I190" t="str">
            <v>ENCARGADO DE CAPACITACION</v>
          </cell>
          <cell r="J190" t="str">
            <v>BC</v>
          </cell>
          <cell r="K190" t="str">
            <v>1 1 05 2 PR09 68</v>
          </cell>
          <cell r="P190">
            <v>0</v>
          </cell>
          <cell r="Q190" t="str">
            <v>16</v>
          </cell>
          <cell r="R190">
            <v>23379</v>
          </cell>
          <cell r="S190">
            <v>1247</v>
          </cell>
          <cell r="T190">
            <v>979</v>
          </cell>
          <cell r="U190">
            <v>25605</v>
          </cell>
          <cell r="V190">
            <v>23379</v>
          </cell>
          <cell r="W190" t="e">
            <v>#DIV/0!</v>
          </cell>
          <cell r="X190">
            <v>25605</v>
          </cell>
          <cell r="Y190" t="e">
            <v>#DIV/0!</v>
          </cell>
          <cell r="Z190" t="str">
            <v/>
          </cell>
        </row>
        <row r="191">
          <cell r="A191" t="str">
            <v>B187</v>
          </cell>
          <cell r="B191">
            <v>187</v>
          </cell>
          <cell r="C191">
            <v>2043</v>
          </cell>
          <cell r="D191" t="str">
            <v>PAREDES VELEZ AHTZIRI BEATRIZ</v>
          </cell>
          <cell r="E191">
            <v>43440</v>
          </cell>
          <cell r="F191" t="str">
            <v>N/A</v>
          </cell>
          <cell r="G191" t="str">
            <v>DIRECCION DE ADMINISTRACION</v>
          </cell>
          <cell r="H191" t="str">
            <v>RECURSOS HUMANOS</v>
          </cell>
          <cell r="I191" t="str">
            <v>SECRETARIA DE DIRECCION</v>
          </cell>
          <cell r="J191" t="str">
            <v>BC</v>
          </cell>
          <cell r="K191" t="str">
            <v>1 1 05 2 PR09 68</v>
          </cell>
          <cell r="P191">
            <v>0</v>
          </cell>
          <cell r="Q191" t="str">
            <v>13</v>
          </cell>
          <cell r="R191">
            <v>16635</v>
          </cell>
          <cell r="S191">
            <v>1128</v>
          </cell>
          <cell r="T191">
            <v>903</v>
          </cell>
          <cell r="U191">
            <v>18666</v>
          </cell>
          <cell r="V191">
            <v>16635</v>
          </cell>
          <cell r="W191" t="e">
            <v>#DIV/0!</v>
          </cell>
          <cell r="X191">
            <v>18666</v>
          </cell>
          <cell r="Y191" t="e">
            <v>#DIV/0!</v>
          </cell>
          <cell r="Z191" t="str">
            <v/>
          </cell>
        </row>
        <row r="192">
          <cell r="A192" t="str">
            <v>B188</v>
          </cell>
          <cell r="B192">
            <v>188</v>
          </cell>
          <cell r="C192">
            <v>2239</v>
          </cell>
          <cell r="D192" t="str">
            <v>TORRES PEREZ ELIZABETH</v>
          </cell>
          <cell r="E192">
            <v>43512</v>
          </cell>
          <cell r="F192" t="str">
            <v>N/A</v>
          </cell>
          <cell r="G192" t="str">
            <v>DIRECCION DE ADMINISTRACION</v>
          </cell>
          <cell r="H192" t="str">
            <v>RECURSOS HUMANOS</v>
          </cell>
          <cell r="I192" t="str">
            <v>ANALISTA</v>
          </cell>
          <cell r="J192" t="str">
            <v>BC</v>
          </cell>
          <cell r="K192" t="str">
            <v>1 1 05 2 PR09 68</v>
          </cell>
          <cell r="P192">
            <v>0</v>
          </cell>
          <cell r="Q192" t="str">
            <v>12</v>
          </cell>
          <cell r="R192">
            <v>15441</v>
          </cell>
          <cell r="S192">
            <v>1099</v>
          </cell>
          <cell r="T192">
            <v>889</v>
          </cell>
          <cell r="U192">
            <v>17429</v>
          </cell>
          <cell r="V192">
            <v>15441</v>
          </cell>
          <cell r="W192" t="e">
            <v>#DIV/0!</v>
          </cell>
          <cell r="X192">
            <v>17429</v>
          </cell>
          <cell r="Y192" t="e">
            <v>#DIV/0!</v>
          </cell>
          <cell r="Z192" t="str">
            <v/>
          </cell>
        </row>
        <row r="193">
          <cell r="A193" t="str">
            <v>B189</v>
          </cell>
          <cell r="B193">
            <v>189</v>
          </cell>
          <cell r="C193">
            <v>283</v>
          </cell>
          <cell r="D193" t="str">
            <v>GUTIERREZ FLORES EDGAR LEONEL</v>
          </cell>
          <cell r="E193">
            <v>35363</v>
          </cell>
          <cell r="F193" t="str">
            <v>N/A</v>
          </cell>
          <cell r="G193" t="str">
            <v>DIRECCION DE ADMINISTRACION</v>
          </cell>
          <cell r="H193" t="str">
            <v>RECURSOS HUMANOS</v>
          </cell>
          <cell r="I193" t="str">
            <v>ADMINISTRATIVO ESPECIALIZADO</v>
          </cell>
          <cell r="J193" t="str">
            <v>BC</v>
          </cell>
          <cell r="K193" t="str">
            <v>1 1 05 2 PR09 68</v>
          </cell>
          <cell r="P193">
            <v>0</v>
          </cell>
          <cell r="Q193" t="str">
            <v>12</v>
          </cell>
          <cell r="R193">
            <v>15441</v>
          </cell>
          <cell r="S193">
            <v>1099</v>
          </cell>
          <cell r="T193">
            <v>889</v>
          </cell>
          <cell r="U193">
            <v>17429</v>
          </cell>
          <cell r="V193">
            <v>15441</v>
          </cell>
          <cell r="W193" t="e">
            <v>#DIV/0!</v>
          </cell>
          <cell r="X193">
            <v>17429</v>
          </cell>
          <cell r="Y193" t="e">
            <v>#DIV/0!</v>
          </cell>
          <cell r="Z193" t="str">
            <v/>
          </cell>
        </row>
        <row r="194">
          <cell r="A194" t="str">
            <v>B190</v>
          </cell>
          <cell r="B194">
            <v>190</v>
          </cell>
          <cell r="C194">
            <v>1994</v>
          </cell>
          <cell r="D194" t="str">
            <v>MARTINEZ HERNANDEZ ANGELA KARINA</v>
          </cell>
          <cell r="E194">
            <v>43440</v>
          </cell>
          <cell r="F194" t="str">
            <v>N/A</v>
          </cell>
          <cell r="G194" t="str">
            <v>DIRECCION DE ADMINISTRACION</v>
          </cell>
          <cell r="H194" t="str">
            <v>RECURSOS HUMANOS</v>
          </cell>
          <cell r="I194" t="str">
            <v>AUXILIAR ADMINISTRATIVO</v>
          </cell>
          <cell r="J194" t="str">
            <v>BC</v>
          </cell>
          <cell r="K194" t="str">
            <v>1 1 05 2 PR09 68</v>
          </cell>
          <cell r="P194">
            <v>0</v>
          </cell>
          <cell r="Q194" t="str">
            <v>10</v>
          </cell>
          <cell r="R194">
            <v>13726</v>
          </cell>
          <cell r="S194">
            <v>1046</v>
          </cell>
          <cell r="T194">
            <v>866</v>
          </cell>
          <cell r="U194">
            <v>15638</v>
          </cell>
          <cell r="V194">
            <v>13726</v>
          </cell>
          <cell r="W194" t="e">
            <v>#DIV/0!</v>
          </cell>
          <cell r="X194">
            <v>15638</v>
          </cell>
          <cell r="Y194" t="e">
            <v>#DIV/0!</v>
          </cell>
          <cell r="Z194" t="str">
            <v/>
          </cell>
        </row>
        <row r="195">
          <cell r="A195" t="str">
            <v>B191</v>
          </cell>
          <cell r="B195">
            <v>191</v>
          </cell>
          <cell r="C195">
            <v>2148</v>
          </cell>
          <cell r="D195" t="str">
            <v>CRUZ GUERRERO EDGAR GIOVANNI</v>
          </cell>
          <cell r="E195">
            <v>43467</v>
          </cell>
          <cell r="F195" t="str">
            <v>N/A</v>
          </cell>
          <cell r="G195" t="str">
            <v>DIRECCION DE ADMINISTRACION</v>
          </cell>
          <cell r="H195" t="str">
            <v>RECURSOS HUMANOS</v>
          </cell>
          <cell r="I195" t="str">
            <v>AUXILIAR ADMINISTRATIVO</v>
          </cell>
          <cell r="J195" t="str">
            <v>BC</v>
          </cell>
          <cell r="K195" t="str">
            <v>1 1 05 2 PR09 68</v>
          </cell>
          <cell r="P195">
            <v>0</v>
          </cell>
          <cell r="Q195" t="str">
            <v>10</v>
          </cell>
          <cell r="R195">
            <v>13726</v>
          </cell>
          <cell r="S195">
            <v>1046</v>
          </cell>
          <cell r="T195">
            <v>866</v>
          </cell>
          <cell r="U195">
            <v>15638</v>
          </cell>
          <cell r="V195">
            <v>13726</v>
          </cell>
          <cell r="W195" t="e">
            <v>#DIV/0!</v>
          </cell>
          <cell r="X195">
            <v>15638</v>
          </cell>
          <cell r="Y195" t="e">
            <v>#DIV/0!</v>
          </cell>
          <cell r="Z195" t="str">
            <v/>
          </cell>
        </row>
        <row r="196">
          <cell r="A196" t="str">
            <v>B192</v>
          </cell>
          <cell r="B196">
            <v>192</v>
          </cell>
          <cell r="C196">
            <v>2271</v>
          </cell>
          <cell r="D196" t="str">
            <v>RAMIREZ MORENO HANIEL ALEJANDRA</v>
          </cell>
          <cell r="E196">
            <v>43556</v>
          </cell>
          <cell r="F196" t="str">
            <v>N/A</v>
          </cell>
          <cell r="G196" t="str">
            <v>DIRECCION DE ADMINISTRACION</v>
          </cell>
          <cell r="H196" t="str">
            <v>RECURSOS HUMANOS</v>
          </cell>
          <cell r="I196" t="str">
            <v>AUXILIAR ADMINISTRATIVO</v>
          </cell>
          <cell r="J196" t="str">
            <v>BC</v>
          </cell>
          <cell r="K196" t="str">
            <v>1 1 05 2 PR09 68</v>
          </cell>
          <cell r="P196">
            <v>0</v>
          </cell>
          <cell r="Q196" t="str">
            <v>10</v>
          </cell>
          <cell r="R196">
            <v>13726</v>
          </cell>
          <cell r="S196">
            <v>1046</v>
          </cell>
          <cell r="T196">
            <v>866</v>
          </cell>
          <cell r="U196">
            <v>15638</v>
          </cell>
          <cell r="V196">
            <v>13726</v>
          </cell>
          <cell r="W196" t="e">
            <v>#DIV/0!</v>
          </cell>
          <cell r="X196">
            <v>15638</v>
          </cell>
          <cell r="Y196" t="e">
            <v>#DIV/0!</v>
          </cell>
          <cell r="Z196" t="str">
            <v/>
          </cell>
        </row>
        <row r="197">
          <cell r="A197" t="str">
            <v>B193</v>
          </cell>
          <cell r="B197">
            <v>193</v>
          </cell>
          <cell r="C197">
            <v>999</v>
          </cell>
          <cell r="D197" t="str">
            <v>HERRERA HERNANDEZ PATRICIA CLEMENTINA</v>
          </cell>
          <cell r="E197">
            <v>38370</v>
          </cell>
          <cell r="F197" t="str">
            <v>SIEIPEJAL</v>
          </cell>
          <cell r="G197" t="str">
            <v>DIRECCION DE ADMINISTRACION</v>
          </cell>
          <cell r="H197" t="str">
            <v>RECURSOS HUMANOS</v>
          </cell>
          <cell r="I197" t="str">
            <v>AUXILIAR ADMINISTRATIVO</v>
          </cell>
          <cell r="J197" t="str">
            <v>BS</v>
          </cell>
          <cell r="K197" t="str">
            <v>1 1 05 2 PR09 68</v>
          </cell>
          <cell r="P197">
            <v>0</v>
          </cell>
          <cell r="Q197" t="str">
            <v>10</v>
          </cell>
          <cell r="R197">
            <v>13726</v>
          </cell>
          <cell r="S197">
            <v>1046</v>
          </cell>
          <cell r="T197">
            <v>866</v>
          </cell>
          <cell r="U197">
            <v>15638</v>
          </cell>
          <cell r="V197">
            <v>13726</v>
          </cell>
          <cell r="W197" t="e">
            <v>#DIV/0!</v>
          </cell>
          <cell r="X197">
            <v>15638</v>
          </cell>
          <cell r="Y197" t="e">
            <v>#DIV/0!</v>
          </cell>
          <cell r="Z197" t="str">
            <v/>
          </cell>
        </row>
        <row r="198">
          <cell r="A198" t="str">
            <v>B194</v>
          </cell>
          <cell r="B198">
            <v>194</v>
          </cell>
          <cell r="C198">
            <v>1908</v>
          </cell>
          <cell r="D198" t="str">
            <v>CASTAÑEDA CASTELLON VALERIA</v>
          </cell>
          <cell r="E198">
            <v>42506</v>
          </cell>
          <cell r="F198" t="str">
            <v>STIPEJAL</v>
          </cell>
          <cell r="G198" t="str">
            <v>DIRECCION DE ADMINISTRACION</v>
          </cell>
          <cell r="H198" t="str">
            <v>RECURSOS HUMANOS</v>
          </cell>
          <cell r="I198" t="str">
            <v>AUXILIAR ADMINISTRATIVO</v>
          </cell>
          <cell r="J198" t="str">
            <v>BS</v>
          </cell>
          <cell r="K198" t="str">
            <v>1 1 05 2 PR09 68</v>
          </cell>
          <cell r="P198">
            <v>0</v>
          </cell>
          <cell r="Q198" t="str">
            <v>09</v>
          </cell>
          <cell r="R198">
            <v>13401</v>
          </cell>
          <cell r="S198">
            <v>957</v>
          </cell>
          <cell r="T198">
            <v>861</v>
          </cell>
          <cell r="U198">
            <v>15219</v>
          </cell>
          <cell r="V198">
            <v>13401</v>
          </cell>
          <cell r="W198" t="e">
            <v>#DIV/0!</v>
          </cell>
          <cell r="X198">
            <v>15219</v>
          </cell>
          <cell r="Y198" t="e">
            <v>#DIV/0!</v>
          </cell>
          <cell r="Z198" t="str">
            <v/>
          </cell>
        </row>
        <row r="199">
          <cell r="A199" t="str">
            <v>B195</v>
          </cell>
          <cell r="B199">
            <v>195</v>
          </cell>
          <cell r="C199">
            <v>1281</v>
          </cell>
          <cell r="D199" t="str">
            <v>OROZCO AVILA TERESA ALEJANDRA</v>
          </cell>
          <cell r="E199">
            <v>40118</v>
          </cell>
          <cell r="F199" t="str">
            <v>N/A</v>
          </cell>
          <cell r="G199" t="str">
            <v>DIRECCION DE ADMINISTRACION</v>
          </cell>
          <cell r="H199" t="str">
            <v>RECURSOS HUMANOS</v>
          </cell>
          <cell r="I199" t="str">
            <v>ADMINISTRATIVO ESPECIALIZADO A</v>
          </cell>
          <cell r="J199" t="str">
            <v>BC</v>
          </cell>
          <cell r="K199" t="str">
            <v>1 1 05 2 PR09 68</v>
          </cell>
          <cell r="P199">
            <v>0</v>
          </cell>
          <cell r="Q199" t="str">
            <v>00</v>
          </cell>
          <cell r="R199">
            <v>16178</v>
          </cell>
          <cell r="S199">
            <v>1000</v>
          </cell>
          <cell r="T199">
            <v>955</v>
          </cell>
          <cell r="U199">
            <v>18133</v>
          </cell>
          <cell r="V199">
            <v>16178</v>
          </cell>
          <cell r="W199" t="e">
            <v>#DIV/0!</v>
          </cell>
          <cell r="X199">
            <v>18133</v>
          </cell>
          <cell r="Y199" t="e">
            <v>#DIV/0!</v>
          </cell>
          <cell r="Z199" t="str">
            <v/>
          </cell>
        </row>
        <row r="200">
          <cell r="A200" t="str">
            <v>B196</v>
          </cell>
          <cell r="B200">
            <v>196</v>
          </cell>
          <cell r="C200">
            <v>144</v>
          </cell>
          <cell r="D200" t="str">
            <v>MORENO GALINDO LEONARDO FABIAN</v>
          </cell>
          <cell r="E200">
            <v>33803</v>
          </cell>
          <cell r="F200" t="str">
            <v>STIPEJAL</v>
          </cell>
          <cell r="G200" t="str">
            <v>DIRECCION DE ADMINISTRACION</v>
          </cell>
          <cell r="H200" t="str">
            <v>RECURSOS HUMANOS</v>
          </cell>
          <cell r="I200" t="str">
            <v>ADMINISTRATIVO ESPECIALIZADO C</v>
          </cell>
          <cell r="J200" t="str">
            <v>BS</v>
          </cell>
          <cell r="K200" t="str">
            <v>1 1 05 2 PR09 68</v>
          </cell>
          <cell r="P200">
            <v>0</v>
          </cell>
          <cell r="Q200" t="str">
            <v>00</v>
          </cell>
          <cell r="R200">
            <v>14778</v>
          </cell>
          <cell r="S200">
            <v>1000</v>
          </cell>
          <cell r="T200">
            <v>955</v>
          </cell>
          <cell r="U200">
            <v>16733</v>
          </cell>
          <cell r="V200">
            <v>14778</v>
          </cell>
          <cell r="W200" t="e">
            <v>#DIV/0!</v>
          </cell>
          <cell r="X200">
            <v>16733</v>
          </cell>
          <cell r="Y200" t="e">
            <v>#DIV/0!</v>
          </cell>
          <cell r="Z200" t="str">
            <v/>
          </cell>
        </row>
        <row r="201">
          <cell r="A201" t="str">
            <v>B197</v>
          </cell>
          <cell r="B201">
            <v>197</v>
          </cell>
          <cell r="C201">
            <v>755</v>
          </cell>
          <cell r="D201" t="str">
            <v>SALCIDO VALLE MA ERNESTINA</v>
          </cell>
          <cell r="E201">
            <v>37630</v>
          </cell>
          <cell r="F201" t="str">
            <v>STIPEJAL</v>
          </cell>
          <cell r="G201" t="str">
            <v>DIRECCION DE ADMINISTRACION</v>
          </cell>
          <cell r="H201" t="str">
            <v>RECURSOS HUMANOS</v>
          </cell>
          <cell r="I201" t="str">
            <v>AUXILIAR ADMINISTRATIVO C</v>
          </cell>
          <cell r="J201" t="str">
            <v>BS</v>
          </cell>
          <cell r="K201" t="str">
            <v>1 1 05 2 PR09 68</v>
          </cell>
          <cell r="P201">
            <v>0</v>
          </cell>
          <cell r="Q201" t="str">
            <v>00</v>
          </cell>
          <cell r="R201">
            <v>12484</v>
          </cell>
          <cell r="S201">
            <v>1000</v>
          </cell>
          <cell r="T201">
            <v>955</v>
          </cell>
          <cell r="U201">
            <v>14439</v>
          </cell>
          <cell r="V201">
            <v>12484</v>
          </cell>
          <cell r="W201" t="e">
            <v>#DIV/0!</v>
          </cell>
          <cell r="X201">
            <v>14439</v>
          </cell>
          <cell r="Y201" t="e">
            <v>#DIV/0!</v>
          </cell>
          <cell r="Z201" t="str">
            <v/>
          </cell>
        </row>
        <row r="202">
          <cell r="A202" t="str">
            <v>B198</v>
          </cell>
          <cell r="B202">
            <v>198</v>
          </cell>
          <cell r="C202">
            <v>2098</v>
          </cell>
          <cell r="D202" t="str">
            <v>HERNANDEZ ROJAS RENE</v>
          </cell>
          <cell r="E202">
            <v>43440</v>
          </cell>
          <cell r="F202" t="str">
            <v>N/A</v>
          </cell>
          <cell r="G202" t="str">
            <v>DIRECCION DE ADMINISTRACION</v>
          </cell>
          <cell r="H202" t="str">
            <v>SERVICIOS GENERALES</v>
          </cell>
          <cell r="I202" t="str">
            <v>DIRECTOR DE SERVICIOS GENERALES</v>
          </cell>
          <cell r="J202" t="str">
            <v>BC</v>
          </cell>
          <cell r="K202" t="str">
            <v>1 1 05 2 PR15 80</v>
          </cell>
          <cell r="P202">
            <v>0</v>
          </cell>
          <cell r="Q202" t="str">
            <v>21</v>
          </cell>
          <cell r="R202">
            <v>39023</v>
          </cell>
          <cell r="S202">
            <v>1808</v>
          </cell>
          <cell r="T202">
            <v>1299</v>
          </cell>
          <cell r="U202">
            <v>42130</v>
          </cell>
          <cell r="V202">
            <v>39023</v>
          </cell>
          <cell r="W202" t="e">
            <v>#DIV/0!</v>
          </cell>
          <cell r="X202">
            <v>42130</v>
          </cell>
          <cell r="Y202" t="e">
            <v>#DIV/0!</v>
          </cell>
          <cell r="Z202" t="str">
            <v/>
          </cell>
        </row>
        <row r="203">
          <cell r="A203" t="str">
            <v>T199</v>
          </cell>
          <cell r="B203">
            <v>199</v>
          </cell>
          <cell r="C203">
            <v>2136</v>
          </cell>
          <cell r="D203" t="str">
            <v>MUÑOZ FRIAS VIDAL CARLOS</v>
          </cell>
          <cell r="E203">
            <v>43497</v>
          </cell>
          <cell r="F203" t="str">
            <v>N/A</v>
          </cell>
          <cell r="G203" t="str">
            <v>DIRECCION DE ADMINISTRACION</v>
          </cell>
          <cell r="H203" t="str">
            <v>SERVICIOS GENERALES</v>
          </cell>
          <cell r="I203" t="str">
            <v>ENCARGADO DE SEGURIDAD</v>
          </cell>
          <cell r="J203" t="str">
            <v>TR</v>
          </cell>
          <cell r="K203" t="str">
            <v>1 1 05 2 PR15 80</v>
          </cell>
          <cell r="P203">
            <v>0</v>
          </cell>
          <cell r="Q203" t="str">
            <v>16</v>
          </cell>
          <cell r="R203">
            <v>23379</v>
          </cell>
          <cell r="S203">
            <v>0</v>
          </cell>
          <cell r="T203">
            <v>0</v>
          </cell>
          <cell r="U203">
            <v>23379</v>
          </cell>
          <cell r="V203">
            <v>23379</v>
          </cell>
          <cell r="W203" t="e">
            <v>#DIV/0!</v>
          </cell>
          <cell r="X203">
            <v>23379</v>
          </cell>
          <cell r="Y203" t="e">
            <v>#DIV/0!</v>
          </cell>
          <cell r="Z203" t="str">
            <v/>
          </cell>
        </row>
        <row r="204">
          <cell r="A204" t="str">
            <v>T200</v>
          </cell>
          <cell r="B204">
            <v>200</v>
          </cell>
          <cell r="C204">
            <v>2129</v>
          </cell>
          <cell r="D204" t="str">
            <v>OLMOS PINEDO JOSE QUETZALCUATLI</v>
          </cell>
          <cell r="E204">
            <v>43497</v>
          </cell>
          <cell r="F204" t="str">
            <v>N/A</v>
          </cell>
          <cell r="G204" t="str">
            <v>DIRECCION DE ADMINISTRACION</v>
          </cell>
          <cell r="H204" t="str">
            <v>SERVICIOS GENERALES</v>
          </cell>
          <cell r="I204" t="str">
            <v>ENCARGADO DE VEHICULOS</v>
          </cell>
          <cell r="J204" t="str">
            <v>TR</v>
          </cell>
          <cell r="K204" t="str">
            <v>1 1 05 2 PR15 80</v>
          </cell>
          <cell r="P204">
            <v>0</v>
          </cell>
          <cell r="Q204" t="str">
            <v>16</v>
          </cell>
          <cell r="R204">
            <v>23379</v>
          </cell>
          <cell r="S204">
            <v>0</v>
          </cell>
          <cell r="T204">
            <v>0</v>
          </cell>
          <cell r="U204">
            <v>23379</v>
          </cell>
          <cell r="V204">
            <v>23379</v>
          </cell>
          <cell r="W204" t="e">
            <v>#DIV/0!</v>
          </cell>
          <cell r="X204">
            <v>23379</v>
          </cell>
          <cell r="Y204" t="e">
            <v>#DIV/0!</v>
          </cell>
          <cell r="Z204" t="str">
            <v/>
          </cell>
        </row>
        <row r="205">
          <cell r="A205" t="str">
            <v>B201</v>
          </cell>
          <cell r="B205">
            <v>201</v>
          </cell>
          <cell r="C205">
            <v>786</v>
          </cell>
          <cell r="D205" t="str">
            <v>PADILLA VILLA JUAN MANUEL</v>
          </cell>
          <cell r="E205">
            <v>39387</v>
          </cell>
          <cell r="F205" t="str">
            <v>N/A</v>
          </cell>
          <cell r="G205" t="str">
            <v>DIRECCION DE ADMINISTRACION</v>
          </cell>
          <cell r="H205" t="str">
            <v>SERVICIOS GENERALES</v>
          </cell>
          <cell r="I205" t="str">
            <v>SUPERVISOR</v>
          </cell>
          <cell r="J205" t="str">
            <v>BC</v>
          </cell>
          <cell r="K205" t="str">
            <v>1 1 05 2 PR15 80</v>
          </cell>
          <cell r="P205">
            <v>0</v>
          </cell>
          <cell r="Q205" t="str">
            <v>15</v>
          </cell>
          <cell r="R205">
            <v>20758</v>
          </cell>
          <cell r="S205">
            <v>1206</v>
          </cell>
          <cell r="T205">
            <v>955</v>
          </cell>
          <cell r="U205">
            <v>22919</v>
          </cell>
          <cell r="V205">
            <v>20758</v>
          </cell>
          <cell r="W205" t="e">
            <v>#DIV/0!</v>
          </cell>
          <cell r="X205">
            <v>22919</v>
          </cell>
          <cell r="Y205" t="e">
            <v>#DIV/0!</v>
          </cell>
          <cell r="Z205" t="str">
            <v/>
          </cell>
        </row>
        <row r="206">
          <cell r="A206" t="str">
            <v>T202</v>
          </cell>
          <cell r="B206">
            <v>202</v>
          </cell>
          <cell r="C206">
            <v>2290</v>
          </cell>
          <cell r="D206" t="str">
            <v>RENTERIA JAIME MARIA AUXILIO</v>
          </cell>
          <cell r="E206">
            <v>43647</v>
          </cell>
          <cell r="F206" t="str">
            <v>N/A</v>
          </cell>
          <cell r="G206" t="str">
            <v>DIRECCION DE ADMINISTRACION</v>
          </cell>
          <cell r="H206" t="str">
            <v>SERVICIOS GENERALES</v>
          </cell>
          <cell r="I206" t="str">
            <v>ADMINISTRATIVO ESPECIALIZADO</v>
          </cell>
          <cell r="J206" t="str">
            <v>TR</v>
          </cell>
          <cell r="K206" t="str">
            <v>1 1 05 2 PR15 80</v>
          </cell>
          <cell r="P206">
            <v>0</v>
          </cell>
          <cell r="Q206" t="str">
            <v>12</v>
          </cell>
          <cell r="R206">
            <v>15441</v>
          </cell>
          <cell r="S206">
            <v>0</v>
          </cell>
          <cell r="T206">
            <v>0</v>
          </cell>
          <cell r="U206">
            <v>15441</v>
          </cell>
          <cell r="V206">
            <v>15441</v>
          </cell>
          <cell r="W206" t="e">
            <v>#DIV/0!</v>
          </cell>
          <cell r="X206">
            <v>15441</v>
          </cell>
          <cell r="Y206" t="e">
            <v>#DIV/0!</v>
          </cell>
          <cell r="Z206" t="str">
            <v/>
          </cell>
        </row>
        <row r="207">
          <cell r="A207" t="str">
            <v>B203</v>
          </cell>
          <cell r="B207">
            <v>203</v>
          </cell>
          <cell r="C207">
            <v>1071</v>
          </cell>
          <cell r="D207" t="str">
            <v>PADILLA GARCIA KARINA</v>
          </cell>
          <cell r="E207">
            <v>41518</v>
          </cell>
          <cell r="F207" t="str">
            <v>SIEIPEJAL</v>
          </cell>
          <cell r="G207" t="str">
            <v>DIRECCION DE ADMINISTRACION</v>
          </cell>
          <cell r="H207" t="str">
            <v>SERVICIOS GENERALES</v>
          </cell>
          <cell r="I207" t="str">
            <v>AUXILIAR DE VENTANILLA</v>
          </cell>
          <cell r="J207" t="str">
            <v>BS</v>
          </cell>
          <cell r="K207" t="str">
            <v>1 1 05 2 PR15 80</v>
          </cell>
          <cell r="P207">
            <v>0</v>
          </cell>
          <cell r="Q207" t="str">
            <v>10</v>
          </cell>
          <cell r="R207">
            <v>13726</v>
          </cell>
          <cell r="S207">
            <v>1046</v>
          </cell>
          <cell r="T207">
            <v>866</v>
          </cell>
          <cell r="U207">
            <v>15638</v>
          </cell>
          <cell r="V207">
            <v>13726</v>
          </cell>
          <cell r="W207" t="e">
            <v>#DIV/0!</v>
          </cell>
          <cell r="X207">
            <v>15638</v>
          </cell>
          <cell r="Y207" t="e">
            <v>#DIV/0!</v>
          </cell>
          <cell r="Z207" t="str">
            <v/>
          </cell>
        </row>
        <row r="208">
          <cell r="A208" t="str">
            <v>B204</v>
          </cell>
          <cell r="B208">
            <v>204</v>
          </cell>
          <cell r="C208">
            <v>1643</v>
          </cell>
          <cell r="D208" t="str">
            <v>ROCHA SANTOS ELIA PAULINA</v>
          </cell>
          <cell r="E208">
            <v>42064</v>
          </cell>
          <cell r="F208" t="str">
            <v>STIPEJAL</v>
          </cell>
          <cell r="G208" t="str">
            <v>DIRECCION DE ADMINISTRACION</v>
          </cell>
          <cell r="H208" t="str">
            <v>SERVICIOS GENERALES</v>
          </cell>
          <cell r="I208" t="str">
            <v>AUXILIAR ADMINISTRATIVO</v>
          </cell>
          <cell r="J208" t="str">
            <v>BS</v>
          </cell>
          <cell r="K208" t="str">
            <v>1 1 05 2 PR15 80</v>
          </cell>
          <cell r="P208">
            <v>0</v>
          </cell>
          <cell r="Q208" t="str">
            <v>10</v>
          </cell>
          <cell r="R208">
            <v>13726</v>
          </cell>
          <cell r="S208">
            <v>1046</v>
          </cell>
          <cell r="T208">
            <v>866</v>
          </cell>
          <cell r="U208">
            <v>15638</v>
          </cell>
          <cell r="V208">
            <v>13726</v>
          </cell>
          <cell r="W208" t="e">
            <v>#DIV/0!</v>
          </cell>
          <cell r="X208">
            <v>15638</v>
          </cell>
          <cell r="Y208" t="e">
            <v>#DIV/0!</v>
          </cell>
          <cell r="Z208" t="str">
            <v/>
          </cell>
        </row>
        <row r="209">
          <cell r="A209" t="str">
            <v>B205</v>
          </cell>
          <cell r="B209">
            <v>205</v>
          </cell>
          <cell r="C209">
            <v>1471</v>
          </cell>
          <cell r="D209" t="str">
            <v>MESSINA SANCHEZ MARCO ANTONIO</v>
          </cell>
          <cell r="E209">
            <v>41061</v>
          </cell>
          <cell r="F209" t="str">
            <v>SIEIPEJAL</v>
          </cell>
          <cell r="G209" t="str">
            <v>DIRECCION DE ADMINISTRACION</v>
          </cell>
          <cell r="H209" t="str">
            <v>SERVICIOS GENERALES</v>
          </cell>
          <cell r="I209" t="str">
            <v>VIGILANTE</v>
          </cell>
          <cell r="J209" t="str">
            <v>BS</v>
          </cell>
          <cell r="K209" t="str">
            <v>1 1 05 2 PR15 80</v>
          </cell>
          <cell r="P209">
            <v>0</v>
          </cell>
          <cell r="Q209" t="str">
            <v>09</v>
          </cell>
          <cell r="R209">
            <v>13401</v>
          </cell>
          <cell r="S209">
            <v>957</v>
          </cell>
          <cell r="T209">
            <v>861</v>
          </cell>
          <cell r="U209">
            <v>15219</v>
          </cell>
          <cell r="V209">
            <v>13401</v>
          </cell>
          <cell r="W209" t="e">
            <v>#DIV/0!</v>
          </cell>
          <cell r="X209">
            <v>15219</v>
          </cell>
          <cell r="Y209" t="e">
            <v>#DIV/0!</v>
          </cell>
          <cell r="Z209" t="str">
            <v/>
          </cell>
        </row>
        <row r="210">
          <cell r="A210" t="str">
            <v>T206</v>
          </cell>
          <cell r="B210">
            <v>206</v>
          </cell>
          <cell r="C210">
            <v>2275</v>
          </cell>
          <cell r="D210" t="str">
            <v>FRANCO CALVARIO FRANCISCO</v>
          </cell>
          <cell r="E210">
            <v>43587</v>
          </cell>
          <cell r="F210" t="str">
            <v>N/A</v>
          </cell>
          <cell r="G210" t="str">
            <v>DIRECCION DE ADMINISTRACION</v>
          </cell>
          <cell r="H210" t="str">
            <v>SERVICIOS GENERALES</v>
          </cell>
          <cell r="I210" t="str">
            <v>AUXILIAR ADMINISTRATIVO</v>
          </cell>
          <cell r="J210" t="str">
            <v>TR</v>
          </cell>
          <cell r="K210" t="str">
            <v>1 1 05 2 PR15 80</v>
          </cell>
          <cell r="P210">
            <v>0</v>
          </cell>
          <cell r="Q210" t="str">
            <v>09</v>
          </cell>
          <cell r="R210">
            <v>13401</v>
          </cell>
          <cell r="S210">
            <v>0</v>
          </cell>
          <cell r="T210">
            <v>0</v>
          </cell>
          <cell r="U210">
            <v>13401</v>
          </cell>
          <cell r="V210">
            <v>13401</v>
          </cell>
          <cell r="W210" t="e">
            <v>#DIV/0!</v>
          </cell>
          <cell r="X210">
            <v>13401</v>
          </cell>
          <cell r="Y210" t="e">
            <v>#DIV/0!</v>
          </cell>
          <cell r="Z210" t="str">
            <v/>
          </cell>
        </row>
        <row r="211">
          <cell r="A211" t="str">
            <v>T207</v>
          </cell>
          <cell r="B211">
            <v>207</v>
          </cell>
          <cell r="C211">
            <v>2127</v>
          </cell>
          <cell r="D211" t="str">
            <v>SUAREZ OLIVARES BERONICA</v>
          </cell>
          <cell r="E211">
            <v>43497</v>
          </cell>
          <cell r="F211" t="str">
            <v>N/A</v>
          </cell>
          <cell r="G211" t="str">
            <v>DIRECCION DE ADMINISTRACION</v>
          </cell>
          <cell r="H211" t="str">
            <v>SERVICIOS GENERALES</v>
          </cell>
          <cell r="I211" t="str">
            <v>AUXILIAR ADMINISTRATIVO</v>
          </cell>
          <cell r="J211" t="str">
            <v>TR</v>
          </cell>
          <cell r="K211" t="str">
            <v>1 1 05 2 PR15 80</v>
          </cell>
          <cell r="P211">
            <v>0</v>
          </cell>
          <cell r="Q211" t="str">
            <v>09</v>
          </cell>
          <cell r="R211">
            <v>13401</v>
          </cell>
          <cell r="S211">
            <v>0</v>
          </cell>
          <cell r="T211">
            <v>0</v>
          </cell>
          <cell r="U211">
            <v>13401</v>
          </cell>
          <cell r="V211">
            <v>13401</v>
          </cell>
          <cell r="W211" t="e">
            <v>#DIV/0!</v>
          </cell>
          <cell r="X211">
            <v>13401</v>
          </cell>
          <cell r="Y211" t="e">
            <v>#DIV/0!</v>
          </cell>
          <cell r="Z211" t="str">
            <v/>
          </cell>
        </row>
        <row r="212">
          <cell r="A212" t="str">
            <v>B208</v>
          </cell>
          <cell r="B212">
            <v>208</v>
          </cell>
          <cell r="C212">
            <v>2336</v>
          </cell>
          <cell r="D212" t="str">
            <v>LOPEZ ORTEGA ABRAHAM JOSUE</v>
          </cell>
          <cell r="E212">
            <v>43907</v>
          </cell>
          <cell r="F212" t="str">
            <v>N/A</v>
          </cell>
          <cell r="G212" t="str">
            <v>DIRECCION DE ADMINISTRACION</v>
          </cell>
          <cell r="H212" t="str">
            <v>SERVICIOS GENERALES</v>
          </cell>
          <cell r="I212" t="str">
            <v>VIGILANTE</v>
          </cell>
          <cell r="J212" t="str">
            <v>BC</v>
          </cell>
          <cell r="K212" t="str">
            <v>1 1 05 2 PR15 80</v>
          </cell>
          <cell r="P212">
            <v>0</v>
          </cell>
          <cell r="Q212" t="str">
            <v>08</v>
          </cell>
          <cell r="R212">
            <v>12703</v>
          </cell>
          <cell r="S212">
            <v>941</v>
          </cell>
          <cell r="T212">
            <v>845</v>
          </cell>
          <cell r="U212">
            <v>14489</v>
          </cell>
          <cell r="V212">
            <v>12703</v>
          </cell>
          <cell r="W212" t="e">
            <v>#DIV/0!</v>
          </cell>
          <cell r="X212">
            <v>14489</v>
          </cell>
          <cell r="Y212" t="e">
            <v>#DIV/0!</v>
          </cell>
          <cell r="Z212" t="str">
            <v/>
          </cell>
        </row>
        <row r="213">
          <cell r="A213" t="str">
            <v>B209</v>
          </cell>
          <cell r="B213">
            <v>209</v>
          </cell>
          <cell r="C213">
            <v>2245</v>
          </cell>
          <cell r="D213" t="str">
            <v>GOMEZ HERNANDEZ ALBERTO JORGE</v>
          </cell>
          <cell r="E213">
            <v>43516</v>
          </cell>
          <cell r="F213" t="str">
            <v>N/A</v>
          </cell>
          <cell r="G213" t="str">
            <v>DIRECCION DE ADMINISTRACION</v>
          </cell>
          <cell r="H213" t="str">
            <v>SERVICIOS GENERALES</v>
          </cell>
          <cell r="I213" t="str">
            <v>VIGILANTE</v>
          </cell>
          <cell r="J213" t="str">
            <v>BC</v>
          </cell>
          <cell r="K213" t="str">
            <v>1 1 05 2 PR15 80</v>
          </cell>
          <cell r="P213">
            <v>0</v>
          </cell>
          <cell r="Q213" t="str">
            <v>08</v>
          </cell>
          <cell r="R213">
            <v>12703</v>
          </cell>
          <cell r="S213">
            <v>941</v>
          </cell>
          <cell r="T213">
            <v>845</v>
          </cell>
          <cell r="U213">
            <v>14489</v>
          </cell>
          <cell r="V213">
            <v>12703</v>
          </cell>
          <cell r="W213" t="e">
            <v>#DIV/0!</v>
          </cell>
          <cell r="X213">
            <v>14489</v>
          </cell>
          <cell r="Y213" t="e">
            <v>#DIV/0!</v>
          </cell>
          <cell r="Z213" t="str">
            <v/>
          </cell>
        </row>
        <row r="214">
          <cell r="A214" t="str">
            <v>B210</v>
          </cell>
          <cell r="B214">
            <v>210</v>
          </cell>
          <cell r="C214">
            <v>229</v>
          </cell>
          <cell r="D214" t="str">
            <v>REA CIENFUEGOS MARCELO</v>
          </cell>
          <cell r="E214">
            <v>35065</v>
          </cell>
          <cell r="F214" t="str">
            <v>N/A</v>
          </cell>
          <cell r="G214" t="str">
            <v>DIRECCION DE ADMINISTRACION</v>
          </cell>
          <cell r="H214" t="str">
            <v>SERVICIOS GENERALES</v>
          </cell>
          <cell r="I214" t="str">
            <v>VIGILANTE</v>
          </cell>
          <cell r="J214" t="str">
            <v>BC</v>
          </cell>
          <cell r="K214" t="str">
            <v>1 1 05 2 PR15 80</v>
          </cell>
          <cell r="P214">
            <v>0</v>
          </cell>
          <cell r="Q214" t="str">
            <v>08</v>
          </cell>
          <cell r="R214">
            <v>12703</v>
          </cell>
          <cell r="S214">
            <v>941</v>
          </cell>
          <cell r="T214">
            <v>845</v>
          </cell>
          <cell r="U214">
            <v>14489</v>
          </cell>
          <cell r="V214">
            <v>12703</v>
          </cell>
          <cell r="W214" t="e">
            <v>#DIV/0!</v>
          </cell>
          <cell r="X214">
            <v>14489</v>
          </cell>
          <cell r="Y214" t="e">
            <v>#DIV/0!</v>
          </cell>
          <cell r="Z214" t="str">
            <v/>
          </cell>
        </row>
        <row r="215">
          <cell r="A215" t="str">
            <v>B211</v>
          </cell>
          <cell r="B215">
            <v>211</v>
          </cell>
          <cell r="C215">
            <v>629</v>
          </cell>
          <cell r="D215" t="str">
            <v>DAVALOS ESCALERA LUIS</v>
          </cell>
          <cell r="E215">
            <v>36892</v>
          </cell>
          <cell r="F215" t="str">
            <v>N/A</v>
          </cell>
          <cell r="G215" t="str">
            <v>DIRECCION DE ADMINISTRACION</v>
          </cell>
          <cell r="H215" t="str">
            <v>SERVICIOS GENERALES</v>
          </cell>
          <cell r="I215" t="str">
            <v>VIGILANTE</v>
          </cell>
          <cell r="J215" t="str">
            <v>BC</v>
          </cell>
          <cell r="K215" t="str">
            <v>1 1 05 2 PR15 80</v>
          </cell>
          <cell r="P215">
            <v>0</v>
          </cell>
          <cell r="Q215" t="str">
            <v>08</v>
          </cell>
          <cell r="R215">
            <v>12703</v>
          </cell>
          <cell r="S215">
            <v>941</v>
          </cell>
          <cell r="T215">
            <v>845</v>
          </cell>
          <cell r="U215">
            <v>14489</v>
          </cell>
          <cell r="V215">
            <v>12703</v>
          </cell>
          <cell r="W215" t="e">
            <v>#DIV/0!</v>
          </cell>
          <cell r="X215">
            <v>14489</v>
          </cell>
          <cell r="Y215" t="e">
            <v>#DIV/0!</v>
          </cell>
          <cell r="Z215" t="str">
            <v/>
          </cell>
        </row>
        <row r="216">
          <cell r="A216" t="str">
            <v>B212</v>
          </cell>
          <cell r="B216">
            <v>212</v>
          </cell>
          <cell r="C216">
            <v>707</v>
          </cell>
          <cell r="D216" t="str">
            <v>SANCHEZ GONZALEZ FELIPE</v>
          </cell>
          <cell r="E216">
            <v>37073</v>
          </cell>
          <cell r="F216" t="str">
            <v>N/A</v>
          </cell>
          <cell r="G216" t="str">
            <v>DIRECCION DE ADMINISTRACION</v>
          </cell>
          <cell r="H216" t="str">
            <v>SERVICIOS GENERALES</v>
          </cell>
          <cell r="I216" t="str">
            <v>VIGILANTE</v>
          </cell>
          <cell r="J216" t="str">
            <v>BC</v>
          </cell>
          <cell r="K216" t="str">
            <v>1 1 05 2 PR15 80</v>
          </cell>
          <cell r="P216">
            <v>0</v>
          </cell>
          <cell r="Q216" t="str">
            <v>08</v>
          </cell>
          <cell r="R216">
            <v>12703</v>
          </cell>
          <cell r="S216">
            <v>941</v>
          </cell>
          <cell r="T216">
            <v>845</v>
          </cell>
          <cell r="U216">
            <v>14489</v>
          </cell>
          <cell r="V216">
            <v>12703</v>
          </cell>
          <cell r="W216" t="e">
            <v>#DIV/0!</v>
          </cell>
          <cell r="X216">
            <v>14489</v>
          </cell>
          <cell r="Y216" t="e">
            <v>#DIV/0!</v>
          </cell>
          <cell r="Z216" t="str">
            <v/>
          </cell>
        </row>
        <row r="217">
          <cell r="A217" t="str">
            <v>B213</v>
          </cell>
          <cell r="B217">
            <v>213</v>
          </cell>
          <cell r="C217">
            <v>1194</v>
          </cell>
          <cell r="D217" t="str">
            <v>CARRILLO VARELA JORGE MARTIN</v>
          </cell>
          <cell r="E217">
            <v>39727</v>
          </cell>
          <cell r="F217" t="str">
            <v>SIEIPEJAL</v>
          </cell>
          <cell r="G217" t="str">
            <v>DIRECCION DE ADMINISTRACION</v>
          </cell>
          <cell r="H217" t="str">
            <v>SERVICIOS GENERALES</v>
          </cell>
          <cell r="I217" t="str">
            <v>VIGILANTE</v>
          </cell>
          <cell r="J217" t="str">
            <v>BS</v>
          </cell>
          <cell r="K217" t="str">
            <v>1 1 05 2 PR15 80</v>
          </cell>
          <cell r="P217">
            <v>0</v>
          </cell>
          <cell r="Q217" t="str">
            <v>08</v>
          </cell>
          <cell r="R217">
            <v>12703</v>
          </cell>
          <cell r="S217">
            <v>941</v>
          </cell>
          <cell r="T217">
            <v>845</v>
          </cell>
          <cell r="U217">
            <v>14489</v>
          </cell>
          <cell r="V217">
            <v>12703</v>
          </cell>
          <cell r="W217" t="e">
            <v>#DIV/0!</v>
          </cell>
          <cell r="X217">
            <v>14489</v>
          </cell>
          <cell r="Y217" t="e">
            <v>#DIV/0!</v>
          </cell>
          <cell r="Z217" t="str">
            <v/>
          </cell>
        </row>
        <row r="218">
          <cell r="A218" t="str">
            <v>B214</v>
          </cell>
          <cell r="B218">
            <v>214</v>
          </cell>
          <cell r="C218">
            <v>1419</v>
          </cell>
          <cell r="D218" t="str">
            <v>LOPEZ MARTINEZ JAVIER HUMBERTO</v>
          </cell>
          <cell r="E218">
            <v>41015</v>
          </cell>
          <cell r="F218" t="str">
            <v>SIEIPEJAL</v>
          </cell>
          <cell r="G218" t="str">
            <v>DIRECCION DE ADMINISTRACION</v>
          </cell>
          <cell r="H218" t="str">
            <v>SERVICIOS GENERALES</v>
          </cell>
          <cell r="I218" t="str">
            <v>VIGILANTE</v>
          </cell>
          <cell r="J218" t="str">
            <v>BS</v>
          </cell>
          <cell r="K218" t="str">
            <v>1 1 05 2 PR15 80</v>
          </cell>
          <cell r="P218">
            <v>0</v>
          </cell>
          <cell r="Q218" t="str">
            <v>08</v>
          </cell>
          <cell r="R218">
            <v>12703</v>
          </cell>
          <cell r="S218">
            <v>941</v>
          </cell>
          <cell r="T218">
            <v>845</v>
          </cell>
          <cell r="U218">
            <v>14489</v>
          </cell>
          <cell r="V218">
            <v>12703</v>
          </cell>
          <cell r="W218" t="e">
            <v>#DIV/0!</v>
          </cell>
          <cell r="X218">
            <v>14489</v>
          </cell>
          <cell r="Y218" t="e">
            <v>#DIV/0!</v>
          </cell>
          <cell r="Z218" t="str">
            <v/>
          </cell>
        </row>
        <row r="219">
          <cell r="A219" t="str">
            <v>T215</v>
          </cell>
          <cell r="B219">
            <v>215</v>
          </cell>
          <cell r="C219">
            <v>1757</v>
          </cell>
          <cell r="D219" t="str">
            <v>DELGADILLO MADERA JOSE MANUEL</v>
          </cell>
          <cell r="E219">
            <v>41883</v>
          </cell>
          <cell r="F219" t="str">
            <v>N/A</v>
          </cell>
          <cell r="G219" t="str">
            <v>DIRECCION DE ADMINISTRACION</v>
          </cell>
          <cell r="H219" t="str">
            <v>SERVICIOS GENERALES</v>
          </cell>
          <cell r="I219" t="str">
            <v>AUXILIAR ADMINISTRATIVO</v>
          </cell>
          <cell r="J219" t="str">
            <v>TR</v>
          </cell>
          <cell r="K219" t="str">
            <v>1 1 05 2 PR15 80</v>
          </cell>
          <cell r="P219">
            <v>0</v>
          </cell>
          <cell r="Q219" t="str">
            <v>03</v>
          </cell>
          <cell r="R219">
            <v>10720</v>
          </cell>
          <cell r="S219">
            <v>0</v>
          </cell>
          <cell r="T219">
            <v>0</v>
          </cell>
          <cell r="U219">
            <v>10720</v>
          </cell>
          <cell r="V219">
            <v>10720</v>
          </cell>
          <cell r="W219" t="e">
            <v>#DIV/0!</v>
          </cell>
          <cell r="X219">
            <v>10720</v>
          </cell>
          <cell r="Y219" t="e">
            <v>#DIV/0!</v>
          </cell>
          <cell r="Z219" t="str">
            <v/>
          </cell>
        </row>
        <row r="220">
          <cell r="A220" t="str">
            <v>T216</v>
          </cell>
          <cell r="B220">
            <v>216</v>
          </cell>
          <cell r="C220">
            <v>0</v>
          </cell>
          <cell r="D220" t="str">
            <v>VACANTE</v>
          </cell>
          <cell r="E220">
            <v>43830</v>
          </cell>
          <cell r="F220" t="str">
            <v>N/A</v>
          </cell>
          <cell r="G220" t="str">
            <v>DIRECCION DE ADMINISTRACION</v>
          </cell>
          <cell r="H220" t="str">
            <v>SERVICIOS GENERALES</v>
          </cell>
          <cell r="I220" t="str">
            <v>AUXILIAR ADMINISTRATIVO</v>
          </cell>
          <cell r="J220" t="str">
            <v>TR</v>
          </cell>
          <cell r="K220" t="str">
            <v>1 1 05 2 PR15 80</v>
          </cell>
          <cell r="P220">
            <v>0</v>
          </cell>
          <cell r="Q220" t="str">
            <v>03</v>
          </cell>
          <cell r="R220">
            <v>10720</v>
          </cell>
          <cell r="S220">
            <v>0</v>
          </cell>
          <cell r="T220">
            <v>0</v>
          </cell>
          <cell r="U220">
            <v>10720</v>
          </cell>
          <cell r="V220">
            <v>10720</v>
          </cell>
          <cell r="W220" t="e">
            <v>#DIV/0!</v>
          </cell>
          <cell r="X220">
            <v>10720</v>
          </cell>
          <cell r="Y220" t="e">
            <v>#DIV/0!</v>
          </cell>
          <cell r="Z220" t="str">
            <v/>
          </cell>
        </row>
        <row r="221">
          <cell r="A221" t="str">
            <v>B217</v>
          </cell>
          <cell r="B221">
            <v>217</v>
          </cell>
          <cell r="C221">
            <v>2128</v>
          </cell>
          <cell r="D221" t="str">
            <v>VICTORINO ZUÑIGA CONSTANTINO</v>
          </cell>
          <cell r="E221">
            <v>43497</v>
          </cell>
          <cell r="F221" t="str">
            <v>N/A</v>
          </cell>
          <cell r="G221" t="str">
            <v>DIRECCION DE ADMINISTRACION</v>
          </cell>
          <cell r="H221" t="str">
            <v>SERVICIOS GENERALES</v>
          </cell>
          <cell r="I221" t="str">
            <v>ENCARGADO DE RESGUARDO</v>
          </cell>
          <cell r="J221" t="str">
            <v>BC</v>
          </cell>
          <cell r="K221" t="str">
            <v>1 1 05 2 PR15 80</v>
          </cell>
          <cell r="P221">
            <v>0</v>
          </cell>
          <cell r="Q221" t="str">
            <v>00</v>
          </cell>
          <cell r="R221">
            <v>17437</v>
          </cell>
          <cell r="S221">
            <v>1000</v>
          </cell>
          <cell r="T221">
            <v>955</v>
          </cell>
          <cell r="U221">
            <v>19392</v>
          </cell>
          <cell r="V221">
            <v>17437</v>
          </cell>
          <cell r="W221" t="e">
            <v>#DIV/0!</v>
          </cell>
          <cell r="X221">
            <v>19392</v>
          </cell>
          <cell r="Y221" t="e">
            <v>#DIV/0!</v>
          </cell>
          <cell r="Z221" t="str">
            <v/>
          </cell>
        </row>
        <row r="222">
          <cell r="A222" t="str">
            <v>B218</v>
          </cell>
          <cell r="B222">
            <v>218</v>
          </cell>
          <cell r="C222">
            <v>2274</v>
          </cell>
          <cell r="D222" t="str">
            <v>RAMIREZ HERNANDEZ JUAN HUGO</v>
          </cell>
          <cell r="E222">
            <v>43587</v>
          </cell>
          <cell r="F222" t="str">
            <v>N/A</v>
          </cell>
          <cell r="G222" t="str">
            <v>DIRECCION DE ADMINISTRACION</v>
          </cell>
          <cell r="H222" t="str">
            <v>SERVICIOS GENERALES</v>
          </cell>
          <cell r="I222" t="str">
            <v>INTENDENTE</v>
          </cell>
          <cell r="J222" t="str">
            <v>BC</v>
          </cell>
          <cell r="K222" t="str">
            <v>1 1 05 2 PR15 80</v>
          </cell>
          <cell r="P222">
            <v>0</v>
          </cell>
          <cell r="Q222" t="str">
            <v>00</v>
          </cell>
          <cell r="R222">
            <v>12008</v>
          </cell>
          <cell r="S222">
            <v>1000</v>
          </cell>
          <cell r="T222">
            <v>955</v>
          </cell>
          <cell r="U222">
            <v>13963</v>
          </cell>
          <cell r="V222">
            <v>12008</v>
          </cell>
          <cell r="W222" t="e">
            <v>#DIV/0!</v>
          </cell>
          <cell r="X222">
            <v>13963</v>
          </cell>
          <cell r="Y222" t="e">
            <v>#DIV/0!</v>
          </cell>
          <cell r="Z222" t="str">
            <v/>
          </cell>
        </row>
        <row r="223">
          <cell r="A223" t="str">
            <v>B219</v>
          </cell>
          <cell r="B223">
            <v>219</v>
          </cell>
          <cell r="C223">
            <v>915</v>
          </cell>
          <cell r="D223" t="str">
            <v>PEREZ FERNANDEZ RAUL ENRIQUE</v>
          </cell>
          <cell r="E223">
            <v>38062</v>
          </cell>
          <cell r="F223" t="str">
            <v>STIPEJAL</v>
          </cell>
          <cell r="G223" t="str">
            <v>DIRECCION DE ADMINISTRACION</v>
          </cell>
          <cell r="H223" t="str">
            <v>SERVICIOS GENERALES</v>
          </cell>
          <cell r="I223" t="str">
            <v>ENCARGADO DE RESGUARDO</v>
          </cell>
          <cell r="J223" t="str">
            <v>BS</v>
          </cell>
          <cell r="K223" t="str">
            <v>1 1 05 2 PR15 80</v>
          </cell>
          <cell r="P223">
            <v>0</v>
          </cell>
          <cell r="Q223" t="str">
            <v>00</v>
          </cell>
          <cell r="R223">
            <v>17437</v>
          </cell>
          <cell r="S223">
            <v>1000</v>
          </cell>
          <cell r="T223">
            <v>955</v>
          </cell>
          <cell r="U223">
            <v>19392</v>
          </cell>
          <cell r="V223">
            <v>17437</v>
          </cell>
          <cell r="W223" t="e">
            <v>#DIV/0!</v>
          </cell>
          <cell r="X223">
            <v>19392</v>
          </cell>
          <cell r="Y223" t="e">
            <v>#DIV/0!</v>
          </cell>
          <cell r="Z223" t="str">
            <v/>
          </cell>
        </row>
        <row r="224">
          <cell r="A224" t="str">
            <v>B220</v>
          </cell>
          <cell r="B224">
            <v>220</v>
          </cell>
          <cell r="C224">
            <v>227</v>
          </cell>
          <cell r="D224" t="str">
            <v>GAYTAN QUIÑONEZ CESAR ARMANDO</v>
          </cell>
          <cell r="E224">
            <v>35004</v>
          </cell>
          <cell r="F224" t="str">
            <v>STIPEJAL</v>
          </cell>
          <cell r="G224" t="str">
            <v>DIRECCION DE ADMINISTRACION</v>
          </cell>
          <cell r="H224" t="str">
            <v>SERVICIOS GENERALES</v>
          </cell>
          <cell r="I224" t="str">
            <v>ENCARGADO DE ALMACEN</v>
          </cell>
          <cell r="J224" t="str">
            <v>BS</v>
          </cell>
          <cell r="K224" t="str">
            <v>1 1 05 2 PR15 80</v>
          </cell>
          <cell r="P224">
            <v>0</v>
          </cell>
          <cell r="Q224" t="str">
            <v>00</v>
          </cell>
          <cell r="R224">
            <v>16662</v>
          </cell>
          <cell r="S224">
            <v>1000</v>
          </cell>
          <cell r="T224">
            <v>955</v>
          </cell>
          <cell r="U224">
            <v>18617</v>
          </cell>
          <cell r="V224">
            <v>16662</v>
          </cell>
          <cell r="W224" t="e">
            <v>#DIV/0!</v>
          </cell>
          <cell r="X224">
            <v>18617</v>
          </cell>
          <cell r="Y224" t="e">
            <v>#DIV/0!</v>
          </cell>
          <cell r="Z224" t="str">
            <v/>
          </cell>
        </row>
        <row r="225">
          <cell r="A225" t="str">
            <v>B221</v>
          </cell>
          <cell r="B225">
            <v>221</v>
          </cell>
          <cell r="C225">
            <v>167</v>
          </cell>
          <cell r="D225" t="str">
            <v>QUINTERO CHAGOYAN ERNESTO</v>
          </cell>
          <cell r="E225">
            <v>34178</v>
          </cell>
          <cell r="F225" t="str">
            <v>SIEIPEJAL</v>
          </cell>
          <cell r="G225" t="str">
            <v>DIRECCION DE ADMINISTRACION</v>
          </cell>
          <cell r="H225" t="str">
            <v>SERVICIOS GENERALES</v>
          </cell>
          <cell r="I225" t="str">
            <v>ANALISTA ESPECIALIZADO B</v>
          </cell>
          <cell r="J225" t="str">
            <v>BS</v>
          </cell>
          <cell r="K225" t="str">
            <v>1 1 05 2 PR15 80</v>
          </cell>
          <cell r="P225">
            <v>0</v>
          </cell>
          <cell r="Q225" t="str">
            <v>00</v>
          </cell>
          <cell r="R225">
            <v>16178</v>
          </cell>
          <cell r="S225">
            <v>1000</v>
          </cell>
          <cell r="T225">
            <v>955</v>
          </cell>
          <cell r="U225">
            <v>18133</v>
          </cell>
          <cell r="V225">
            <v>16178</v>
          </cell>
          <cell r="W225" t="e">
            <v>#DIV/0!</v>
          </cell>
          <cell r="X225">
            <v>18133</v>
          </cell>
          <cell r="Y225" t="e">
            <v>#DIV/0!</v>
          </cell>
          <cell r="Z225" t="str">
            <v/>
          </cell>
        </row>
        <row r="226">
          <cell r="A226" t="str">
            <v>B222</v>
          </cell>
          <cell r="B226">
            <v>222</v>
          </cell>
          <cell r="C226">
            <v>1647</v>
          </cell>
          <cell r="D226" t="str">
            <v>MARTINEZ TAPIA RAFAEL</v>
          </cell>
          <cell r="E226">
            <v>42385</v>
          </cell>
          <cell r="F226" t="str">
            <v>SIEIPEJAL</v>
          </cell>
          <cell r="G226" t="str">
            <v>DIRECCION DE ADMINISTRACION</v>
          </cell>
          <cell r="H226" t="str">
            <v>SERVICIOS GENERALES</v>
          </cell>
          <cell r="I226" t="str">
            <v>ADMINISTRATIVO ESPECIALIZADO A</v>
          </cell>
          <cell r="J226" t="str">
            <v>BS</v>
          </cell>
          <cell r="K226" t="str">
            <v>1 1 05 2 PR15 80</v>
          </cell>
          <cell r="P226">
            <v>0</v>
          </cell>
          <cell r="Q226" t="str">
            <v>00</v>
          </cell>
          <cell r="R226">
            <v>16178</v>
          </cell>
          <cell r="S226">
            <v>1000</v>
          </cell>
          <cell r="T226">
            <v>955</v>
          </cell>
          <cell r="U226">
            <v>18133</v>
          </cell>
          <cell r="V226">
            <v>16178</v>
          </cell>
          <cell r="W226" t="e">
            <v>#DIV/0!</v>
          </cell>
          <cell r="X226">
            <v>18133</v>
          </cell>
          <cell r="Y226" t="e">
            <v>#DIV/0!</v>
          </cell>
          <cell r="Z226" t="str">
            <v/>
          </cell>
        </row>
        <row r="227">
          <cell r="A227" t="str">
            <v>B223</v>
          </cell>
          <cell r="B227">
            <v>223</v>
          </cell>
          <cell r="C227">
            <v>829</v>
          </cell>
          <cell r="D227" t="str">
            <v>GOMEZ ORTEGA ALMA DELIA</v>
          </cell>
          <cell r="E227">
            <v>37668</v>
          </cell>
          <cell r="F227" t="str">
            <v>SIEIPEJAL</v>
          </cell>
          <cell r="G227" t="str">
            <v>DIRECCION DE ADMINISTRACION</v>
          </cell>
          <cell r="H227" t="str">
            <v>SERVICIOS GENERALES</v>
          </cell>
          <cell r="I227" t="str">
            <v>COORDINADOR ADMINISTRATIVO</v>
          </cell>
          <cell r="J227" t="str">
            <v>BS</v>
          </cell>
          <cell r="K227" t="str">
            <v>1 1 05 2 PR15 80</v>
          </cell>
          <cell r="P227">
            <v>0</v>
          </cell>
          <cell r="Q227" t="str">
            <v>00</v>
          </cell>
          <cell r="R227">
            <v>16017</v>
          </cell>
          <cell r="S227">
            <v>1000</v>
          </cell>
          <cell r="T227">
            <v>955</v>
          </cell>
          <cell r="U227">
            <v>17972</v>
          </cell>
          <cell r="V227">
            <v>16017</v>
          </cell>
          <cell r="W227" t="e">
            <v>#DIV/0!</v>
          </cell>
          <cell r="X227">
            <v>17972</v>
          </cell>
          <cell r="Y227" t="e">
            <v>#DIV/0!</v>
          </cell>
          <cell r="Z227" t="str">
            <v/>
          </cell>
        </row>
        <row r="228">
          <cell r="A228" t="str">
            <v>B224</v>
          </cell>
          <cell r="B228">
            <v>224</v>
          </cell>
          <cell r="C228">
            <v>201</v>
          </cell>
          <cell r="D228" t="str">
            <v>PADILLA GONZALEZ RAUL ANTONIO</v>
          </cell>
          <cell r="E228">
            <v>34717</v>
          </cell>
          <cell r="F228" t="str">
            <v>STIPEJAL</v>
          </cell>
          <cell r="G228" t="str">
            <v>DIRECCION DE ADMINISTRACION</v>
          </cell>
          <cell r="H228" t="str">
            <v>SERVICIOS GENERALES</v>
          </cell>
          <cell r="I228" t="str">
            <v>CONTROLISTA DE INSUMOS</v>
          </cell>
          <cell r="J228" t="str">
            <v>BS</v>
          </cell>
          <cell r="K228" t="str">
            <v>1 1 05 2 PR15 80</v>
          </cell>
          <cell r="P228">
            <v>0</v>
          </cell>
          <cell r="Q228" t="str">
            <v>00</v>
          </cell>
          <cell r="R228">
            <v>15347</v>
          </cell>
          <cell r="S228">
            <v>1000</v>
          </cell>
          <cell r="T228">
            <v>955</v>
          </cell>
          <cell r="U228">
            <v>17302</v>
          </cell>
          <cell r="V228">
            <v>15347</v>
          </cell>
          <cell r="W228" t="e">
            <v>#DIV/0!</v>
          </cell>
          <cell r="X228">
            <v>17302</v>
          </cell>
          <cell r="Y228" t="e">
            <v>#DIV/0!</v>
          </cell>
          <cell r="Z228" t="str">
            <v/>
          </cell>
        </row>
        <row r="229">
          <cell r="A229" t="str">
            <v>B225</v>
          </cell>
          <cell r="B229">
            <v>225</v>
          </cell>
          <cell r="C229">
            <v>685</v>
          </cell>
          <cell r="D229" t="str">
            <v>CASTELLANOS LLAGUNO LUIS ALFONSO</v>
          </cell>
          <cell r="E229">
            <v>37104</v>
          </cell>
          <cell r="F229" t="str">
            <v>SIEIPEJAL</v>
          </cell>
          <cell r="G229" t="str">
            <v>DIRECCION DE ADMINISTRACION</v>
          </cell>
          <cell r="H229" t="str">
            <v>SERVICIOS GENERALES</v>
          </cell>
          <cell r="I229" t="str">
            <v>COMPRADOR JUNIOR</v>
          </cell>
          <cell r="J229" t="str">
            <v>BS</v>
          </cell>
          <cell r="K229" t="str">
            <v>1 1 05 2 PR15 80</v>
          </cell>
          <cell r="P229">
            <v>0</v>
          </cell>
          <cell r="Q229" t="str">
            <v>00</v>
          </cell>
          <cell r="R229">
            <v>14895</v>
          </cell>
          <cell r="S229">
            <v>1000</v>
          </cell>
          <cell r="T229">
            <v>955</v>
          </cell>
          <cell r="U229">
            <v>16850</v>
          </cell>
          <cell r="V229">
            <v>14895</v>
          </cell>
          <cell r="W229" t="e">
            <v>#DIV/0!</v>
          </cell>
          <cell r="X229">
            <v>16850</v>
          </cell>
          <cell r="Y229" t="e">
            <v>#DIV/0!</v>
          </cell>
          <cell r="Z229" t="str">
            <v/>
          </cell>
        </row>
        <row r="230">
          <cell r="A230" t="str">
            <v>B226</v>
          </cell>
          <cell r="B230">
            <v>226</v>
          </cell>
          <cell r="C230">
            <v>512</v>
          </cell>
          <cell r="D230" t="str">
            <v>ALAVEZ HERNANDEZ YESSICA LIZETH</v>
          </cell>
          <cell r="E230">
            <v>36404</v>
          </cell>
          <cell r="F230" t="str">
            <v>STIPEJAL</v>
          </cell>
          <cell r="G230" t="str">
            <v>DIRECCION DE ADMINISTRACION</v>
          </cell>
          <cell r="H230" t="str">
            <v>SERVICIOS GENERALES</v>
          </cell>
          <cell r="I230" t="str">
            <v>ADMINISTRATIVO ESPECIALIZADO C</v>
          </cell>
          <cell r="J230" t="str">
            <v>BS</v>
          </cell>
          <cell r="K230" t="str">
            <v>1 1 05 2 PR15 80</v>
          </cell>
          <cell r="P230">
            <v>0</v>
          </cell>
          <cell r="Q230" t="str">
            <v>00</v>
          </cell>
          <cell r="R230">
            <v>14778</v>
          </cell>
          <cell r="S230">
            <v>1000</v>
          </cell>
          <cell r="T230">
            <v>955</v>
          </cell>
          <cell r="U230">
            <v>16733</v>
          </cell>
          <cell r="V230">
            <v>14778</v>
          </cell>
          <cell r="W230" t="e">
            <v>#DIV/0!</v>
          </cell>
          <cell r="X230">
            <v>16733</v>
          </cell>
          <cell r="Y230" t="e">
            <v>#DIV/0!</v>
          </cell>
          <cell r="Z230" t="str">
            <v/>
          </cell>
        </row>
        <row r="231">
          <cell r="A231" t="str">
            <v>B227</v>
          </cell>
          <cell r="B231">
            <v>227</v>
          </cell>
          <cell r="C231">
            <v>166</v>
          </cell>
          <cell r="D231" t="str">
            <v>GONZALEZ NAVA ANA SILVIA</v>
          </cell>
          <cell r="E231">
            <v>34162</v>
          </cell>
          <cell r="F231" t="str">
            <v>SIEIPEJAL</v>
          </cell>
          <cell r="G231" t="str">
            <v>DIRECCION DE ADMINISTRACION</v>
          </cell>
          <cell r="H231" t="str">
            <v>SERVICIOS GENERALES</v>
          </cell>
          <cell r="I231" t="str">
            <v>TECNICO ADMINISTRATIVO</v>
          </cell>
          <cell r="J231" t="str">
            <v>BS</v>
          </cell>
          <cell r="K231" t="str">
            <v>1 1 05 2 PR15 80</v>
          </cell>
          <cell r="P231">
            <v>0</v>
          </cell>
          <cell r="Q231" t="str">
            <v>00</v>
          </cell>
          <cell r="R231">
            <v>14462</v>
          </cell>
          <cell r="S231">
            <v>1000</v>
          </cell>
          <cell r="T231">
            <v>955</v>
          </cell>
          <cell r="U231">
            <v>16417</v>
          </cell>
          <cell r="V231">
            <v>14462</v>
          </cell>
          <cell r="W231" t="e">
            <v>#DIV/0!</v>
          </cell>
          <cell r="X231">
            <v>16417</v>
          </cell>
          <cell r="Y231" t="e">
            <v>#DIV/0!</v>
          </cell>
          <cell r="Z231" t="str">
            <v/>
          </cell>
        </row>
        <row r="232">
          <cell r="A232" t="str">
            <v>B228</v>
          </cell>
          <cell r="B232">
            <v>228</v>
          </cell>
          <cell r="C232">
            <v>1089</v>
          </cell>
          <cell r="D232" t="str">
            <v>ISORDIA PLASCENCIA ALBERTO</v>
          </cell>
          <cell r="E232">
            <v>39006</v>
          </cell>
          <cell r="F232" t="str">
            <v>SIEIPEJAL</v>
          </cell>
          <cell r="G232" t="str">
            <v>DIRECCION DE ADMINISTRACION</v>
          </cell>
          <cell r="H232" t="str">
            <v>SERVICIOS GENERALES</v>
          </cell>
          <cell r="I232" t="str">
            <v>CHOFER DE SERVICIO B</v>
          </cell>
          <cell r="J232" t="str">
            <v>BS</v>
          </cell>
          <cell r="K232" t="str">
            <v>1 1 05 2 PR15 80</v>
          </cell>
          <cell r="P232">
            <v>0</v>
          </cell>
          <cell r="Q232" t="str">
            <v>00</v>
          </cell>
          <cell r="R232">
            <v>13086</v>
          </cell>
          <cell r="S232">
            <v>1000</v>
          </cell>
          <cell r="T232">
            <v>955</v>
          </cell>
          <cell r="U232">
            <v>15041</v>
          </cell>
          <cell r="V232">
            <v>13086</v>
          </cell>
          <cell r="W232" t="e">
            <v>#DIV/0!</v>
          </cell>
          <cell r="X232">
            <v>15041</v>
          </cell>
          <cell r="Y232" t="e">
            <v>#DIV/0!</v>
          </cell>
          <cell r="Z232" t="str">
            <v/>
          </cell>
        </row>
        <row r="233">
          <cell r="A233" t="str">
            <v>B229</v>
          </cell>
          <cell r="B233">
            <v>229</v>
          </cell>
          <cell r="C233">
            <v>1631</v>
          </cell>
          <cell r="D233" t="str">
            <v>NAVARRO TOVAR ALMA LORENA</v>
          </cell>
          <cell r="E233">
            <v>41597</v>
          </cell>
          <cell r="F233" t="str">
            <v>STIPEJAL</v>
          </cell>
          <cell r="G233" t="str">
            <v>DIRECCION DE ADMINISTRACION</v>
          </cell>
          <cell r="H233" t="str">
            <v>SERVICIOS GENERALES</v>
          </cell>
          <cell r="I233" t="str">
            <v>AUXILIAR DE ARCHIVO</v>
          </cell>
          <cell r="J233" t="str">
            <v>BS</v>
          </cell>
          <cell r="K233" t="str">
            <v>1 1 05 2 PR15 80</v>
          </cell>
          <cell r="P233">
            <v>0</v>
          </cell>
          <cell r="Q233" t="str">
            <v>00</v>
          </cell>
          <cell r="R233">
            <v>12701</v>
          </cell>
          <cell r="S233">
            <v>1000</v>
          </cell>
          <cell r="T233">
            <v>955</v>
          </cell>
          <cell r="U233">
            <v>14656</v>
          </cell>
          <cell r="V233">
            <v>12701</v>
          </cell>
          <cell r="W233" t="e">
            <v>#DIV/0!</v>
          </cell>
          <cell r="X233">
            <v>14656</v>
          </cell>
          <cell r="Y233" t="e">
            <v>#DIV/0!</v>
          </cell>
          <cell r="Z233" t="str">
            <v/>
          </cell>
        </row>
        <row r="234">
          <cell r="A234" t="str">
            <v>B230</v>
          </cell>
          <cell r="B234">
            <v>230</v>
          </cell>
          <cell r="C234">
            <v>1248</v>
          </cell>
          <cell r="D234" t="str">
            <v>IBARRA GONZALEZ FERNANDO</v>
          </cell>
          <cell r="E234">
            <v>41518</v>
          </cell>
          <cell r="F234" t="str">
            <v>SIEIPEJAL</v>
          </cell>
          <cell r="G234" t="str">
            <v>DIRECCION DE ADMINISTRACION</v>
          </cell>
          <cell r="H234" t="str">
            <v>SERVICIOS GENERALES</v>
          </cell>
          <cell r="I234" t="str">
            <v>MENSAJERO</v>
          </cell>
          <cell r="J234" t="str">
            <v>BS</v>
          </cell>
          <cell r="K234" t="str">
            <v>1 1 05 2 PR15 80</v>
          </cell>
          <cell r="P234">
            <v>0</v>
          </cell>
          <cell r="Q234" t="str">
            <v>00</v>
          </cell>
          <cell r="R234">
            <v>12701</v>
          </cell>
          <cell r="S234">
            <v>1000</v>
          </cell>
          <cell r="T234">
            <v>955</v>
          </cell>
          <cell r="U234">
            <v>14656</v>
          </cell>
          <cell r="V234">
            <v>12701</v>
          </cell>
          <cell r="W234" t="e">
            <v>#DIV/0!</v>
          </cell>
          <cell r="X234">
            <v>14656</v>
          </cell>
          <cell r="Y234" t="e">
            <v>#DIV/0!</v>
          </cell>
          <cell r="Z234" t="str">
            <v/>
          </cell>
        </row>
        <row r="235">
          <cell r="A235" t="str">
            <v>B231</v>
          </cell>
          <cell r="B235">
            <v>231</v>
          </cell>
          <cell r="C235">
            <v>1979</v>
          </cell>
          <cell r="D235" t="str">
            <v>AZPEITIA SANTILLAN RUBEN OMAR</v>
          </cell>
          <cell r="E235">
            <v>42932</v>
          </cell>
          <cell r="F235" t="str">
            <v>SIEIPEJAL</v>
          </cell>
          <cell r="G235" t="str">
            <v>DIRECCION DE ADMINISTRACION</v>
          </cell>
          <cell r="H235" t="str">
            <v>SERVICIOS GENERALES</v>
          </cell>
          <cell r="I235" t="str">
            <v>MENSAJERO</v>
          </cell>
          <cell r="J235" t="str">
            <v>BS</v>
          </cell>
          <cell r="K235" t="str">
            <v>1 1 05 2 PR15 80</v>
          </cell>
          <cell r="P235">
            <v>0</v>
          </cell>
          <cell r="Q235" t="str">
            <v>00</v>
          </cell>
          <cell r="R235">
            <v>12701</v>
          </cell>
          <cell r="S235">
            <v>1000</v>
          </cell>
          <cell r="T235">
            <v>955</v>
          </cell>
          <cell r="U235">
            <v>14656</v>
          </cell>
          <cell r="V235">
            <v>12701</v>
          </cell>
          <cell r="W235" t="e">
            <v>#DIV/0!</v>
          </cell>
          <cell r="X235">
            <v>14656</v>
          </cell>
          <cell r="Y235" t="e">
            <v>#DIV/0!</v>
          </cell>
          <cell r="Z235" t="str">
            <v/>
          </cell>
        </row>
        <row r="236">
          <cell r="A236" t="str">
            <v>B232</v>
          </cell>
          <cell r="B236">
            <v>232</v>
          </cell>
          <cell r="C236">
            <v>156</v>
          </cell>
          <cell r="D236" t="str">
            <v>MORENO GALINDO FLOR LILIANA</v>
          </cell>
          <cell r="E236">
            <v>33983</v>
          </cell>
          <cell r="F236" t="str">
            <v>STIPEJAL</v>
          </cell>
          <cell r="G236" t="str">
            <v>DIRECCION DE ADMINISTRACION</v>
          </cell>
          <cell r="H236" t="str">
            <v>SERVICIOS GENERALES</v>
          </cell>
          <cell r="I236" t="str">
            <v>AUXILIAR ADMINISTRATIVO B</v>
          </cell>
          <cell r="J236" t="str">
            <v>BS</v>
          </cell>
          <cell r="K236" t="str">
            <v>1 1 05 2 PR15 80</v>
          </cell>
          <cell r="P236">
            <v>0</v>
          </cell>
          <cell r="Q236" t="str">
            <v>00</v>
          </cell>
          <cell r="R236">
            <v>12573</v>
          </cell>
          <cell r="S236">
            <v>1000</v>
          </cell>
          <cell r="T236">
            <v>955</v>
          </cell>
          <cell r="U236">
            <v>14528</v>
          </cell>
          <cell r="V236">
            <v>12573</v>
          </cell>
          <cell r="W236" t="e">
            <v>#DIV/0!</v>
          </cell>
          <cell r="X236">
            <v>14528</v>
          </cell>
          <cell r="Y236" t="e">
            <v>#DIV/0!</v>
          </cell>
          <cell r="Z236" t="str">
            <v/>
          </cell>
        </row>
        <row r="237">
          <cell r="A237" t="str">
            <v>B233</v>
          </cell>
          <cell r="B237">
            <v>233</v>
          </cell>
          <cell r="C237">
            <v>290</v>
          </cell>
          <cell r="D237" t="str">
            <v>VIERA SANTILLAN MARIA TERESA DE JESUS</v>
          </cell>
          <cell r="E237">
            <v>35454</v>
          </cell>
          <cell r="F237" t="str">
            <v>SIEIPEJAL</v>
          </cell>
          <cell r="G237" t="str">
            <v>DIRECCION DE ADMINISTRACION</v>
          </cell>
          <cell r="H237" t="str">
            <v>SERVICIOS GENERALES</v>
          </cell>
          <cell r="I237" t="str">
            <v>CAJERO A</v>
          </cell>
          <cell r="J237" t="str">
            <v>BS</v>
          </cell>
          <cell r="K237" t="str">
            <v>1 1 05 2 PR15 80</v>
          </cell>
          <cell r="P237">
            <v>0</v>
          </cell>
          <cell r="Q237" t="str">
            <v>00</v>
          </cell>
          <cell r="R237">
            <v>12484</v>
          </cell>
          <cell r="S237">
            <v>1000</v>
          </cell>
          <cell r="T237">
            <v>955</v>
          </cell>
          <cell r="U237">
            <v>14439</v>
          </cell>
          <cell r="V237">
            <v>12484</v>
          </cell>
          <cell r="W237" t="e">
            <v>#DIV/0!</v>
          </cell>
          <cell r="X237">
            <v>14439</v>
          </cell>
          <cell r="Y237" t="e">
            <v>#DIV/0!</v>
          </cell>
          <cell r="Z237" t="str">
            <v/>
          </cell>
        </row>
        <row r="238">
          <cell r="A238" t="str">
            <v>B234</v>
          </cell>
          <cell r="B238">
            <v>234</v>
          </cell>
          <cell r="C238">
            <v>1720</v>
          </cell>
          <cell r="D238" t="str">
            <v>RAMIREZ SANCHEZ ANTONIA</v>
          </cell>
          <cell r="E238">
            <v>42064</v>
          </cell>
          <cell r="F238" t="str">
            <v>SIEIPEJAL</v>
          </cell>
          <cell r="G238" t="str">
            <v>DIRECCION DE ADMINISTRACION</v>
          </cell>
          <cell r="H238" t="str">
            <v>SERVICIOS GENERALES</v>
          </cell>
          <cell r="I238" t="str">
            <v>AUXILIAR ADMINISTRATIVO C</v>
          </cell>
          <cell r="J238" t="str">
            <v>BS</v>
          </cell>
          <cell r="K238" t="str">
            <v>1 1 05 2 PR15 80</v>
          </cell>
          <cell r="P238">
            <v>0</v>
          </cell>
          <cell r="Q238" t="str">
            <v>00</v>
          </cell>
          <cell r="R238">
            <v>12484</v>
          </cell>
          <cell r="S238">
            <v>1000</v>
          </cell>
          <cell r="T238">
            <v>955</v>
          </cell>
          <cell r="U238">
            <v>14439</v>
          </cell>
          <cell r="V238">
            <v>12484</v>
          </cell>
          <cell r="W238" t="e">
            <v>#DIV/0!</v>
          </cell>
          <cell r="X238">
            <v>14439</v>
          </cell>
          <cell r="Y238" t="e">
            <v>#DIV/0!</v>
          </cell>
          <cell r="Z238" t="str">
            <v/>
          </cell>
        </row>
        <row r="239">
          <cell r="A239" t="str">
            <v>B235</v>
          </cell>
          <cell r="B239">
            <v>235</v>
          </cell>
          <cell r="C239">
            <v>1416</v>
          </cell>
          <cell r="D239" t="str">
            <v>LOPEZ VALDEZ JUAN ENRIQUE</v>
          </cell>
          <cell r="E239">
            <v>41015</v>
          </cell>
          <cell r="F239" t="str">
            <v>SIEIPEJAL</v>
          </cell>
          <cell r="G239" t="str">
            <v>DIRECCION DE ADMINISTRACION</v>
          </cell>
          <cell r="H239" t="str">
            <v>SERVICIOS GENERALES</v>
          </cell>
          <cell r="I239" t="str">
            <v>OFICIAL DE MANTENIMIENTO B</v>
          </cell>
          <cell r="J239" t="str">
            <v>BS</v>
          </cell>
          <cell r="K239" t="str">
            <v>1 1 05 2 PR15 80</v>
          </cell>
          <cell r="P239">
            <v>0</v>
          </cell>
          <cell r="Q239" t="str">
            <v>00</v>
          </cell>
          <cell r="R239">
            <v>12008</v>
          </cell>
          <cell r="S239">
            <v>1000</v>
          </cell>
          <cell r="T239">
            <v>955</v>
          </cell>
          <cell r="U239">
            <v>13963</v>
          </cell>
          <cell r="V239">
            <v>12008</v>
          </cell>
          <cell r="W239" t="e">
            <v>#DIV/0!</v>
          </cell>
          <cell r="X239">
            <v>13963</v>
          </cell>
          <cell r="Y239" t="e">
            <v>#DIV/0!</v>
          </cell>
          <cell r="Z239" t="str">
            <v/>
          </cell>
        </row>
        <row r="240">
          <cell r="A240" t="str">
            <v>B236</v>
          </cell>
          <cell r="B240">
            <v>236</v>
          </cell>
          <cell r="C240">
            <v>886</v>
          </cell>
          <cell r="D240" t="str">
            <v>GARCIA ASCENCIO JOSE LUIS</v>
          </cell>
          <cell r="E240">
            <v>37987</v>
          </cell>
          <cell r="F240" t="str">
            <v>STIPEJAL</v>
          </cell>
          <cell r="G240" t="str">
            <v>DIRECCION DE ADMINISTRACION</v>
          </cell>
          <cell r="H240" t="str">
            <v>SERVICIOS GENERALES</v>
          </cell>
          <cell r="I240" t="str">
            <v>OFICIAL DE MANTENIMIENTO C</v>
          </cell>
          <cell r="J240" t="str">
            <v>BS</v>
          </cell>
          <cell r="K240" t="str">
            <v>1 1 05 2 PR15 80</v>
          </cell>
          <cell r="P240">
            <v>0</v>
          </cell>
          <cell r="Q240" t="str">
            <v>00</v>
          </cell>
          <cell r="R240">
            <v>11763</v>
          </cell>
          <cell r="S240">
            <v>1000</v>
          </cell>
          <cell r="T240">
            <v>932</v>
          </cell>
          <cell r="U240">
            <v>13695</v>
          </cell>
          <cell r="V240">
            <v>11763</v>
          </cell>
          <cell r="W240" t="e">
            <v>#DIV/0!</v>
          </cell>
          <cell r="X240">
            <v>13695</v>
          </cell>
          <cell r="Y240" t="e">
            <v>#DIV/0!</v>
          </cell>
          <cell r="Z240" t="str">
            <v/>
          </cell>
        </row>
        <row r="241">
          <cell r="A241" t="str">
            <v>B237</v>
          </cell>
          <cell r="B241">
            <v>237</v>
          </cell>
          <cell r="C241">
            <v>539</v>
          </cell>
          <cell r="D241" t="str">
            <v>LLAMAS HERNANDEZ JESUS ANTONIO</v>
          </cell>
          <cell r="E241">
            <v>36526</v>
          </cell>
          <cell r="F241" t="str">
            <v>SIEIPEJAL</v>
          </cell>
          <cell r="G241" t="str">
            <v>DIRECCION DE ADMINISTRACION</v>
          </cell>
          <cell r="H241" t="str">
            <v>SERVICIOS GENERALES</v>
          </cell>
          <cell r="I241" t="str">
            <v>VELADOR B</v>
          </cell>
          <cell r="J241" t="str">
            <v>BS</v>
          </cell>
          <cell r="K241" t="str">
            <v>1 1 05 2 PR15 80</v>
          </cell>
          <cell r="P241">
            <v>0</v>
          </cell>
          <cell r="Q241" t="str">
            <v>00</v>
          </cell>
          <cell r="R241">
            <v>11763</v>
          </cell>
          <cell r="S241">
            <v>1000</v>
          </cell>
          <cell r="T241">
            <v>932</v>
          </cell>
          <cell r="U241">
            <v>13695</v>
          </cell>
          <cell r="V241">
            <v>11763</v>
          </cell>
          <cell r="W241" t="e">
            <v>#DIV/0!</v>
          </cell>
          <cell r="X241">
            <v>13695</v>
          </cell>
          <cell r="Y241" t="e">
            <v>#DIV/0!</v>
          </cell>
          <cell r="Z241" t="str">
            <v/>
          </cell>
        </row>
        <row r="242">
          <cell r="A242" t="str">
            <v>B238</v>
          </cell>
          <cell r="B242">
            <v>238</v>
          </cell>
          <cell r="C242">
            <v>1807</v>
          </cell>
          <cell r="D242" t="str">
            <v>HERNANDEZ RODRIGUEZ CRISTOPHER EMMANUEL</v>
          </cell>
          <cell r="E242">
            <v>43693</v>
          </cell>
          <cell r="F242" t="str">
            <v>STIPEJAL</v>
          </cell>
          <cell r="G242" t="str">
            <v>DIRECCION DE ADMINISTRACION</v>
          </cell>
          <cell r="H242" t="str">
            <v>SERVICIOS GENERALES</v>
          </cell>
          <cell r="I242" t="str">
            <v>OFICIAL DE MANTENIMIENTO C</v>
          </cell>
          <cell r="J242" t="str">
            <v>BS</v>
          </cell>
          <cell r="K242" t="str">
            <v>1 1 05 2 PR15 80</v>
          </cell>
          <cell r="P242">
            <v>0</v>
          </cell>
          <cell r="Q242" t="str">
            <v>00</v>
          </cell>
          <cell r="R242">
            <v>11763</v>
          </cell>
          <cell r="S242">
            <v>1000</v>
          </cell>
          <cell r="T242">
            <v>932</v>
          </cell>
          <cell r="U242">
            <v>13695</v>
          </cell>
          <cell r="V242">
            <v>11763</v>
          </cell>
          <cell r="W242" t="e">
            <v>#DIV/0!</v>
          </cell>
          <cell r="X242">
            <v>13695</v>
          </cell>
          <cell r="Y242" t="e">
            <v>#DIV/0!</v>
          </cell>
          <cell r="Z242" t="str">
            <v/>
          </cell>
        </row>
        <row r="243">
          <cell r="A243" t="str">
            <v>B239</v>
          </cell>
          <cell r="B243">
            <v>239</v>
          </cell>
          <cell r="C243">
            <v>477</v>
          </cell>
          <cell r="D243" t="str">
            <v>LOPEZ VEGA ALTAGRACIA</v>
          </cell>
          <cell r="E243">
            <v>36161</v>
          </cell>
          <cell r="F243" t="str">
            <v>STIPEJAL</v>
          </cell>
          <cell r="G243" t="str">
            <v>DIRECCION DE ADMINISTRACION</v>
          </cell>
          <cell r="H243" t="str">
            <v>SERVICIOS GENERALES</v>
          </cell>
          <cell r="I243" t="str">
            <v>AUXILIAR DE INTENDENCIA</v>
          </cell>
          <cell r="J243" t="str">
            <v>BS</v>
          </cell>
          <cell r="K243" t="str">
            <v>1 1 05 2 PR15 80</v>
          </cell>
          <cell r="P243">
            <v>0</v>
          </cell>
          <cell r="Q243" t="str">
            <v>00</v>
          </cell>
          <cell r="R243">
            <v>11763</v>
          </cell>
          <cell r="S243">
            <v>1000</v>
          </cell>
          <cell r="T243">
            <v>932</v>
          </cell>
          <cell r="U243">
            <v>13695</v>
          </cell>
          <cell r="V243">
            <v>11763</v>
          </cell>
          <cell r="W243" t="e">
            <v>#DIV/0!</v>
          </cell>
          <cell r="X243">
            <v>13695</v>
          </cell>
          <cell r="Y243" t="e">
            <v>#DIV/0!</v>
          </cell>
          <cell r="Z243" t="str">
            <v/>
          </cell>
        </row>
        <row r="244">
          <cell r="A244" t="str">
            <v>B240</v>
          </cell>
          <cell r="B244">
            <v>240</v>
          </cell>
          <cell r="C244">
            <v>1482</v>
          </cell>
          <cell r="D244" t="str">
            <v>ENCISO HERNANDEZ JOSE JUAN</v>
          </cell>
          <cell r="E244">
            <v>41076</v>
          </cell>
          <cell r="F244" t="str">
            <v>SIEIPEJAL</v>
          </cell>
          <cell r="G244" t="str">
            <v>DIRECCION DE ADMINISTRACION</v>
          </cell>
          <cell r="H244" t="str">
            <v>SERVICIOS GENERALES</v>
          </cell>
          <cell r="I244" t="str">
            <v>OFICIAL DE MANTENIMIENTO C</v>
          </cell>
          <cell r="J244" t="str">
            <v>BS</v>
          </cell>
          <cell r="K244" t="str">
            <v>1 1 05 2 PR15 80</v>
          </cell>
          <cell r="P244">
            <v>0</v>
          </cell>
          <cell r="Q244" t="str">
            <v>00</v>
          </cell>
          <cell r="R244">
            <v>11763</v>
          </cell>
          <cell r="S244">
            <v>1000</v>
          </cell>
          <cell r="T244">
            <v>932</v>
          </cell>
          <cell r="U244">
            <v>13695</v>
          </cell>
          <cell r="V244">
            <v>11763</v>
          </cell>
          <cell r="W244" t="e">
            <v>#DIV/0!</v>
          </cell>
          <cell r="X244">
            <v>13695</v>
          </cell>
          <cell r="Y244" t="e">
            <v>#DIV/0!</v>
          </cell>
          <cell r="Z244" t="str">
            <v/>
          </cell>
        </row>
        <row r="245">
          <cell r="A245" t="str">
            <v>B241</v>
          </cell>
          <cell r="B245">
            <v>241</v>
          </cell>
          <cell r="C245">
            <v>2010</v>
          </cell>
          <cell r="D245" t="str">
            <v>ACOSTA RODRIGUEZ DIONICIO</v>
          </cell>
          <cell r="E245">
            <v>43389</v>
          </cell>
          <cell r="F245" t="str">
            <v>SIEIPEJAL</v>
          </cell>
          <cell r="G245" t="str">
            <v>DIRECCION DE ADMINISTRACION</v>
          </cell>
          <cell r="H245" t="str">
            <v>SERVICIOS GENERALES</v>
          </cell>
          <cell r="I245" t="str">
            <v>AYUDANTE DE MANTENIMIENTO A</v>
          </cell>
          <cell r="J245" t="str">
            <v>BS</v>
          </cell>
          <cell r="K245" t="str">
            <v>1 1 05 2 PR15 80</v>
          </cell>
          <cell r="P245">
            <v>0</v>
          </cell>
          <cell r="Q245" t="str">
            <v>00</v>
          </cell>
          <cell r="R245">
            <v>10721</v>
          </cell>
          <cell r="S245">
            <v>1000</v>
          </cell>
          <cell r="T245">
            <v>852</v>
          </cell>
          <cell r="U245">
            <v>12573</v>
          </cell>
          <cell r="V245">
            <v>10721</v>
          </cell>
          <cell r="W245" t="e">
            <v>#DIV/0!</v>
          </cell>
          <cell r="X245">
            <v>12573</v>
          </cell>
          <cell r="Y245" t="e">
            <v>#DIV/0!</v>
          </cell>
          <cell r="Z245" t="str">
            <v/>
          </cell>
        </row>
        <row r="246">
          <cell r="A246" t="str">
            <v>B242</v>
          </cell>
          <cell r="B246">
            <v>242</v>
          </cell>
          <cell r="C246">
            <v>1417</v>
          </cell>
          <cell r="D246" t="str">
            <v>CARRILLO RAMOS ABEL</v>
          </cell>
          <cell r="E246">
            <v>41015</v>
          </cell>
          <cell r="F246" t="str">
            <v>SIEIPEJAL</v>
          </cell>
          <cell r="G246" t="str">
            <v>DIRECCION DE ADMINISTRACION</v>
          </cell>
          <cell r="H246" t="str">
            <v>SERVICIOS GENERALES</v>
          </cell>
          <cell r="I246" t="str">
            <v>AYUDANTE DE MANTENIMIENTO B</v>
          </cell>
          <cell r="J246" t="str">
            <v>BS</v>
          </cell>
          <cell r="K246" t="str">
            <v>1 1 05 2 PR15 80</v>
          </cell>
          <cell r="P246">
            <v>0</v>
          </cell>
          <cell r="Q246" t="str">
            <v>00</v>
          </cell>
          <cell r="R246">
            <v>10343</v>
          </cell>
          <cell r="S246">
            <v>959</v>
          </cell>
          <cell r="T246">
            <v>791</v>
          </cell>
          <cell r="U246">
            <v>12093</v>
          </cell>
          <cell r="V246">
            <v>10343</v>
          </cell>
          <cell r="W246" t="e">
            <v>#DIV/0!</v>
          </cell>
          <cell r="X246">
            <v>12093</v>
          </cell>
          <cell r="Y246" t="e">
            <v>#DIV/0!</v>
          </cell>
          <cell r="Z246" t="str">
            <v/>
          </cell>
        </row>
        <row r="247">
          <cell r="A247" t="str">
            <v>B243</v>
          </cell>
          <cell r="B247">
            <v>243</v>
          </cell>
          <cell r="C247">
            <v>2097</v>
          </cell>
          <cell r="D247" t="str">
            <v>RUVALCABA HERNANDEZ EDUARDO</v>
          </cell>
          <cell r="E247">
            <v>43440</v>
          </cell>
          <cell r="F247" t="str">
            <v>N/A</v>
          </cell>
          <cell r="G247" t="str">
            <v>DIRECCION DE ADMINISTRACION</v>
          </cell>
          <cell r="H247" t="str">
            <v>ADQUISICIONES</v>
          </cell>
          <cell r="I247" t="str">
            <v>DIRECTOR DE ADQUISICIONES</v>
          </cell>
          <cell r="J247" t="str">
            <v>BC</v>
          </cell>
          <cell r="K247" t="str">
            <v>1 1 05 2 PR28 81</v>
          </cell>
          <cell r="P247">
            <v>0</v>
          </cell>
          <cell r="Q247" t="str">
            <v>21</v>
          </cell>
          <cell r="R247">
            <v>39023</v>
          </cell>
          <cell r="S247">
            <v>1808</v>
          </cell>
          <cell r="T247">
            <v>1299</v>
          </cell>
          <cell r="U247">
            <v>42130</v>
          </cell>
          <cell r="V247">
            <v>39023</v>
          </cell>
          <cell r="W247" t="e">
            <v>#DIV/0!</v>
          </cell>
          <cell r="X247">
            <v>42130</v>
          </cell>
          <cell r="Y247" t="e">
            <v>#DIV/0!</v>
          </cell>
          <cell r="Z247" t="str">
            <v/>
          </cell>
        </row>
        <row r="248">
          <cell r="A248" t="str">
            <v>T244</v>
          </cell>
          <cell r="B248">
            <v>244</v>
          </cell>
          <cell r="C248">
            <v>2123</v>
          </cell>
          <cell r="D248" t="str">
            <v>PEREZ HERNANDEZ NORMA ANGELICA</v>
          </cell>
          <cell r="E248">
            <v>43497</v>
          </cell>
          <cell r="F248" t="str">
            <v>N/A</v>
          </cell>
          <cell r="G248" t="str">
            <v>DIRECCION DE ADMINISTRACION</v>
          </cell>
          <cell r="H248" t="str">
            <v>ADQUISICIONES</v>
          </cell>
          <cell r="I248" t="str">
            <v>ABOGADO ESPECIALIZADO</v>
          </cell>
          <cell r="J248" t="str">
            <v>TR</v>
          </cell>
          <cell r="K248" t="str">
            <v>1 1 05 2 PR28 81</v>
          </cell>
          <cell r="P248">
            <v>0</v>
          </cell>
          <cell r="Q248" t="str">
            <v>19</v>
          </cell>
          <cell r="R248">
            <v>33470</v>
          </cell>
          <cell r="S248">
            <v>0</v>
          </cell>
          <cell r="T248">
            <v>0</v>
          </cell>
          <cell r="U248">
            <v>33470</v>
          </cell>
          <cell r="V248">
            <v>33470</v>
          </cell>
          <cell r="W248" t="e">
            <v>#DIV/0!</v>
          </cell>
          <cell r="X248">
            <v>33470</v>
          </cell>
          <cell r="Y248" t="e">
            <v>#DIV/0!</v>
          </cell>
          <cell r="Z248" t="str">
            <v/>
          </cell>
        </row>
        <row r="249">
          <cell r="A249" t="str">
            <v>B245</v>
          </cell>
          <cell r="B249">
            <v>245</v>
          </cell>
          <cell r="C249">
            <v>1982</v>
          </cell>
          <cell r="D249" t="str">
            <v>MORENO FLORES EVA ELIZABETH</v>
          </cell>
          <cell r="E249">
            <v>43467</v>
          </cell>
          <cell r="F249" t="str">
            <v>N/A</v>
          </cell>
          <cell r="G249" t="str">
            <v>DIRECCION DE ADMINISTRACION</v>
          </cell>
          <cell r="H249" t="str">
            <v>ADQUISICIONES</v>
          </cell>
          <cell r="I249" t="str">
            <v>COORDINADOR DE COMPRAS</v>
          </cell>
          <cell r="J249" t="str">
            <v>BC</v>
          </cell>
          <cell r="K249" t="str">
            <v>1 1 05 2 PR28 81</v>
          </cell>
          <cell r="P249">
            <v>0</v>
          </cell>
          <cell r="Q249" t="str">
            <v>15</v>
          </cell>
          <cell r="R249">
            <v>20758</v>
          </cell>
          <cell r="S249">
            <v>1206</v>
          </cell>
          <cell r="T249">
            <v>955</v>
          </cell>
          <cell r="U249">
            <v>22919</v>
          </cell>
          <cell r="V249">
            <v>20758</v>
          </cell>
          <cell r="W249" t="e">
            <v>#DIV/0!</v>
          </cell>
          <cell r="X249">
            <v>22919</v>
          </cell>
          <cell r="Y249" t="e">
            <v>#DIV/0!</v>
          </cell>
          <cell r="Z249" t="str">
            <v/>
          </cell>
        </row>
        <row r="250">
          <cell r="A250" t="str">
            <v>B246</v>
          </cell>
          <cell r="B250">
            <v>246</v>
          </cell>
          <cell r="C250">
            <v>122</v>
          </cell>
          <cell r="D250" t="str">
            <v>RODRIGUEZ RIVAS RUTH ANGELICA</v>
          </cell>
          <cell r="E250">
            <v>33640</v>
          </cell>
          <cell r="F250" t="str">
            <v>N/A</v>
          </cell>
          <cell r="G250" t="str">
            <v>DIRECCION DE ADMINISTRACION</v>
          </cell>
          <cell r="H250" t="str">
            <v>ADQUISICIONES</v>
          </cell>
          <cell r="I250" t="str">
            <v>ANALISTA ADMINISTRATIVO</v>
          </cell>
          <cell r="J250" t="str">
            <v>BC</v>
          </cell>
          <cell r="K250" t="str">
            <v>1 1 05 2 PR28 81</v>
          </cell>
          <cell r="P250">
            <v>0</v>
          </cell>
          <cell r="Q250" t="str">
            <v>14</v>
          </cell>
          <cell r="R250">
            <v>18077</v>
          </cell>
          <cell r="S250">
            <v>1163</v>
          </cell>
          <cell r="T250">
            <v>922</v>
          </cell>
          <cell r="U250">
            <v>20162</v>
          </cell>
          <cell r="V250">
            <v>18077</v>
          </cell>
          <cell r="W250" t="e">
            <v>#DIV/0!</v>
          </cell>
          <cell r="X250">
            <v>20162</v>
          </cell>
          <cell r="Y250" t="e">
            <v>#DIV/0!</v>
          </cell>
          <cell r="Z250" t="str">
            <v/>
          </cell>
        </row>
        <row r="251">
          <cell r="A251" t="str">
            <v>B247</v>
          </cell>
          <cell r="B251">
            <v>247</v>
          </cell>
          <cell r="C251">
            <v>1352</v>
          </cell>
          <cell r="D251" t="str">
            <v xml:space="preserve">VAZQUEZ PARRA JAIME </v>
          </cell>
          <cell r="E251">
            <v>40513</v>
          </cell>
          <cell r="F251" t="str">
            <v>N/A</v>
          </cell>
          <cell r="G251" t="str">
            <v>DIRECCION DE ADMINISTRACION</v>
          </cell>
          <cell r="H251" t="str">
            <v>ADQUISICIONES</v>
          </cell>
          <cell r="I251" t="str">
            <v>SUPERVISOR B</v>
          </cell>
          <cell r="J251" t="str">
            <v>BC</v>
          </cell>
          <cell r="K251" t="str">
            <v>1 1 05 2 PR28 81</v>
          </cell>
          <cell r="P251">
            <v>0</v>
          </cell>
          <cell r="Q251" t="str">
            <v>13</v>
          </cell>
          <cell r="R251">
            <v>16635</v>
          </cell>
          <cell r="S251">
            <v>1128</v>
          </cell>
          <cell r="T251">
            <v>903</v>
          </cell>
          <cell r="U251">
            <v>18666</v>
          </cell>
          <cell r="V251">
            <v>16635</v>
          </cell>
          <cell r="W251" t="e">
            <v>#DIV/0!</v>
          </cell>
          <cell r="X251">
            <v>18666</v>
          </cell>
          <cell r="Y251" t="e">
            <v>#DIV/0!</v>
          </cell>
          <cell r="Z251" t="str">
            <v/>
          </cell>
        </row>
        <row r="252">
          <cell r="A252" t="str">
            <v>B248</v>
          </cell>
          <cell r="B252">
            <v>248</v>
          </cell>
          <cell r="C252">
            <v>688</v>
          </cell>
          <cell r="D252" t="str">
            <v>ARAMBULA PEREZ DOLORES CLAUDIA</v>
          </cell>
          <cell r="E252">
            <v>37196</v>
          </cell>
          <cell r="F252" t="str">
            <v>STIPEJAL</v>
          </cell>
          <cell r="G252" t="str">
            <v>DIRECCION DE ADMINISTRACION</v>
          </cell>
          <cell r="H252" t="str">
            <v>ADQUISICIONES</v>
          </cell>
          <cell r="I252" t="str">
            <v>ANALISTA</v>
          </cell>
          <cell r="J252" t="str">
            <v>BS</v>
          </cell>
          <cell r="K252" t="str">
            <v>1 1 05 2 PR28 81</v>
          </cell>
          <cell r="P252">
            <v>0</v>
          </cell>
          <cell r="Q252" t="str">
            <v>11</v>
          </cell>
          <cell r="R252">
            <v>14472</v>
          </cell>
          <cell r="S252">
            <v>1093</v>
          </cell>
          <cell r="T252">
            <v>879</v>
          </cell>
          <cell r="U252">
            <v>16444</v>
          </cell>
          <cell r="V252">
            <v>14472</v>
          </cell>
          <cell r="W252" t="e">
            <v>#DIV/0!</v>
          </cell>
          <cell r="X252">
            <v>16444</v>
          </cell>
          <cell r="Y252" t="e">
            <v>#DIV/0!</v>
          </cell>
          <cell r="Z252" t="str">
            <v/>
          </cell>
        </row>
        <row r="253">
          <cell r="A253" t="str">
            <v>B249</v>
          </cell>
          <cell r="B253">
            <v>249</v>
          </cell>
          <cell r="C253">
            <v>2117</v>
          </cell>
          <cell r="D253" t="str">
            <v>OROZCO AGUAYO KARLA GUADALUPE</v>
          </cell>
          <cell r="E253">
            <v>43440</v>
          </cell>
          <cell r="F253" t="str">
            <v>N/A</v>
          </cell>
          <cell r="G253" t="str">
            <v>DIRECCION DE ADMINISTRACION</v>
          </cell>
          <cell r="H253" t="str">
            <v>ADQUISICIONES</v>
          </cell>
          <cell r="I253" t="str">
            <v>AUXILIAR ADMINISTRATIVO</v>
          </cell>
          <cell r="J253" t="str">
            <v>BC</v>
          </cell>
          <cell r="K253" t="str">
            <v>1 1 05 2 PR28 81</v>
          </cell>
          <cell r="P253">
            <v>0</v>
          </cell>
          <cell r="Q253" t="str">
            <v>09</v>
          </cell>
          <cell r="R253">
            <v>13401</v>
          </cell>
          <cell r="S253">
            <v>957</v>
          </cell>
          <cell r="T253">
            <v>861</v>
          </cell>
          <cell r="U253">
            <v>15219</v>
          </cell>
          <cell r="V253">
            <v>13401</v>
          </cell>
          <cell r="W253" t="e">
            <v>#DIV/0!</v>
          </cell>
          <cell r="X253">
            <v>15219</v>
          </cell>
          <cell r="Y253" t="e">
            <v>#DIV/0!</v>
          </cell>
          <cell r="Z253" t="str">
            <v/>
          </cell>
        </row>
        <row r="254">
          <cell r="A254" t="str">
            <v>B250</v>
          </cell>
          <cell r="B254">
            <v>250</v>
          </cell>
          <cell r="C254">
            <v>2224</v>
          </cell>
          <cell r="D254" t="str">
            <v>RAMIREZ MENA PAOLA IVONNE</v>
          </cell>
          <cell r="E254">
            <v>43512</v>
          </cell>
          <cell r="F254" t="str">
            <v>N/A</v>
          </cell>
          <cell r="G254" t="str">
            <v>DIRECCION DE ADMINISTRACION</v>
          </cell>
          <cell r="H254" t="str">
            <v>ADQUISICIONES</v>
          </cell>
          <cell r="I254" t="str">
            <v>AUXILIAR ADMINISTRATIVO</v>
          </cell>
          <cell r="J254" t="str">
            <v>BC</v>
          </cell>
          <cell r="K254" t="str">
            <v>1 1 05 2 PR28 81</v>
          </cell>
          <cell r="P254">
            <v>0</v>
          </cell>
          <cell r="Q254" t="str">
            <v>09</v>
          </cell>
          <cell r="R254">
            <v>13401</v>
          </cell>
          <cell r="S254">
            <v>957</v>
          </cell>
          <cell r="T254">
            <v>861</v>
          </cell>
          <cell r="U254">
            <v>15219</v>
          </cell>
          <cell r="V254">
            <v>13401</v>
          </cell>
          <cell r="W254" t="e">
            <v>#DIV/0!</v>
          </cell>
          <cell r="X254">
            <v>15219</v>
          </cell>
          <cell r="Y254" t="e">
            <v>#DIV/0!</v>
          </cell>
          <cell r="Z254" t="str">
            <v/>
          </cell>
        </row>
        <row r="255">
          <cell r="A255" t="str">
            <v>T251</v>
          </cell>
          <cell r="B255">
            <v>251</v>
          </cell>
          <cell r="C255">
            <v>2242</v>
          </cell>
          <cell r="D255" t="str">
            <v>RODRIGUEZ ANDRADE MIRIAM NOEMI</v>
          </cell>
          <cell r="E255">
            <v>43514</v>
          </cell>
          <cell r="F255" t="str">
            <v>N/A</v>
          </cell>
          <cell r="G255" t="str">
            <v>DIRECCION DE ADMINISTRACION</v>
          </cell>
          <cell r="H255" t="str">
            <v>ADQUISICIONES</v>
          </cell>
          <cell r="I255" t="str">
            <v>AUXILIAR DE COMPRAS</v>
          </cell>
          <cell r="J255" t="str">
            <v>TR</v>
          </cell>
          <cell r="K255" t="str">
            <v>1 1 05 2 PR28 81</v>
          </cell>
          <cell r="P255">
            <v>0</v>
          </cell>
          <cell r="Q255" t="str">
            <v>09</v>
          </cell>
          <cell r="R255">
            <v>13401</v>
          </cell>
          <cell r="S255">
            <v>0</v>
          </cell>
          <cell r="T255">
            <v>0</v>
          </cell>
          <cell r="U255">
            <v>13401</v>
          </cell>
          <cell r="V255">
            <v>13401</v>
          </cell>
          <cell r="W255" t="e">
            <v>#DIV/0!</v>
          </cell>
          <cell r="X255">
            <v>13401</v>
          </cell>
          <cell r="Y255" t="e">
            <v>#DIV/0!</v>
          </cell>
          <cell r="Z255" t="str">
            <v/>
          </cell>
        </row>
        <row r="256">
          <cell r="A256" t="str">
            <v>T252</v>
          </cell>
          <cell r="B256">
            <v>252</v>
          </cell>
          <cell r="C256">
            <v>1740</v>
          </cell>
          <cell r="D256" t="str">
            <v>GUZMAN NAVARRO ERIKA ALEXANDRA</v>
          </cell>
          <cell r="E256">
            <v>41821</v>
          </cell>
          <cell r="F256" t="str">
            <v>N/A</v>
          </cell>
          <cell r="G256" t="str">
            <v>DIRECCION DE ADMINISTRACION</v>
          </cell>
          <cell r="H256" t="str">
            <v>ADQUISICIONES</v>
          </cell>
          <cell r="I256" t="str">
            <v>AUXILIAR DE COMPRAS</v>
          </cell>
          <cell r="J256" t="str">
            <v>TR</v>
          </cell>
          <cell r="K256" t="str">
            <v>1 1 05 2 PR28 81</v>
          </cell>
          <cell r="P256">
            <v>0</v>
          </cell>
          <cell r="Q256" t="str">
            <v>09</v>
          </cell>
          <cell r="R256">
            <v>13401</v>
          </cell>
          <cell r="S256">
            <v>0</v>
          </cell>
          <cell r="T256">
            <v>0</v>
          </cell>
          <cell r="U256">
            <v>13401</v>
          </cell>
          <cell r="V256">
            <v>13401</v>
          </cell>
          <cell r="W256" t="e">
            <v>#DIV/0!</v>
          </cell>
          <cell r="X256">
            <v>13401</v>
          </cell>
          <cell r="Y256" t="e">
            <v>#DIV/0!</v>
          </cell>
          <cell r="Z256" t="str">
            <v/>
          </cell>
        </row>
        <row r="257">
          <cell r="A257" t="str">
            <v>T253</v>
          </cell>
          <cell r="B257">
            <v>253</v>
          </cell>
          <cell r="C257">
            <v>1884</v>
          </cell>
          <cell r="D257" t="str">
            <v>MARISCAL MEJINEZ MARIA</v>
          </cell>
          <cell r="E257">
            <v>42425</v>
          </cell>
          <cell r="F257" t="str">
            <v>N/A</v>
          </cell>
          <cell r="G257" t="str">
            <v>DIRECCION DE ADMINISTRACION</v>
          </cell>
          <cell r="H257" t="str">
            <v>ADQUISICIONES</v>
          </cell>
          <cell r="I257" t="str">
            <v>AUXILIAR DE COMPRAS</v>
          </cell>
          <cell r="J257" t="str">
            <v>TR</v>
          </cell>
          <cell r="K257" t="str">
            <v>1 1 05 2 PR28 81</v>
          </cell>
          <cell r="P257">
            <v>0</v>
          </cell>
          <cell r="Q257" t="str">
            <v>09</v>
          </cell>
          <cell r="R257">
            <v>13401</v>
          </cell>
          <cell r="S257">
            <v>0</v>
          </cell>
          <cell r="T257">
            <v>0</v>
          </cell>
          <cell r="U257">
            <v>13401</v>
          </cell>
          <cell r="V257">
            <v>13401</v>
          </cell>
          <cell r="W257" t="e">
            <v>#DIV/0!</v>
          </cell>
          <cell r="X257">
            <v>13401</v>
          </cell>
          <cell r="Y257" t="e">
            <v>#DIV/0!</v>
          </cell>
          <cell r="Z257" t="str">
            <v/>
          </cell>
        </row>
        <row r="258">
          <cell r="A258" t="str">
            <v>T254</v>
          </cell>
          <cell r="B258">
            <v>254</v>
          </cell>
          <cell r="C258">
            <v>2235</v>
          </cell>
          <cell r="D258" t="str">
            <v>HERNANDEZ RIZO JAVIER</v>
          </cell>
          <cell r="E258">
            <v>43503</v>
          </cell>
          <cell r="F258" t="str">
            <v>N/A</v>
          </cell>
          <cell r="G258" t="str">
            <v>DIRECCION DE ADMINISTRACION</v>
          </cell>
          <cell r="H258" t="str">
            <v>ADQUISICIONES</v>
          </cell>
          <cell r="I258" t="str">
            <v>AUXILIAR ADMINISTRATIVO</v>
          </cell>
          <cell r="J258" t="str">
            <v>TR</v>
          </cell>
          <cell r="K258" t="str">
            <v>1 1 05 2 PR28 81</v>
          </cell>
          <cell r="P258">
            <v>0</v>
          </cell>
          <cell r="Q258" t="str">
            <v>09</v>
          </cell>
          <cell r="R258">
            <v>13401</v>
          </cell>
          <cell r="S258">
            <v>0</v>
          </cell>
          <cell r="T258">
            <v>0</v>
          </cell>
          <cell r="U258">
            <v>13401</v>
          </cell>
          <cell r="V258">
            <v>13401</v>
          </cell>
          <cell r="W258" t="e">
            <v>#DIV/0!</v>
          </cell>
          <cell r="X258">
            <v>13401</v>
          </cell>
          <cell r="Y258" t="e">
            <v>#DIV/0!</v>
          </cell>
          <cell r="Z258" t="str">
            <v/>
          </cell>
        </row>
        <row r="259">
          <cell r="A259" t="str">
            <v>B255</v>
          </cell>
          <cell r="B259">
            <v>255</v>
          </cell>
          <cell r="C259">
            <v>1500</v>
          </cell>
          <cell r="D259" t="str">
            <v>RIVERA MARQUEZ ALBERTO</v>
          </cell>
          <cell r="E259">
            <v>43147</v>
          </cell>
          <cell r="F259" t="str">
            <v>N/A</v>
          </cell>
          <cell r="G259" t="str">
            <v>DIRECCION DE ADMINISTRACION</v>
          </cell>
          <cell r="H259" t="str">
            <v>ADQUISICIONES</v>
          </cell>
          <cell r="I259" t="str">
            <v>AUXILIAR ADMINISTRATIVO</v>
          </cell>
          <cell r="J259" t="str">
            <v>BC</v>
          </cell>
          <cell r="K259" t="str">
            <v>1 1 05 2 PR28 81</v>
          </cell>
          <cell r="P259">
            <v>0</v>
          </cell>
          <cell r="Q259" t="str">
            <v>08</v>
          </cell>
          <cell r="R259">
            <v>12703</v>
          </cell>
          <cell r="S259">
            <v>941</v>
          </cell>
          <cell r="T259">
            <v>845</v>
          </cell>
          <cell r="U259">
            <v>14489</v>
          </cell>
          <cell r="V259">
            <v>12703</v>
          </cell>
          <cell r="W259" t="e">
            <v>#DIV/0!</v>
          </cell>
          <cell r="X259">
            <v>14489</v>
          </cell>
          <cell r="Y259" t="e">
            <v>#DIV/0!</v>
          </cell>
          <cell r="Z259" t="str">
            <v/>
          </cell>
        </row>
        <row r="260">
          <cell r="A260" t="str">
            <v>T256</v>
          </cell>
          <cell r="B260">
            <v>256</v>
          </cell>
          <cell r="C260">
            <v>2256</v>
          </cell>
          <cell r="D260" t="str">
            <v>ANDRADE GONZALEZ SAMUEL</v>
          </cell>
          <cell r="E260">
            <v>43540</v>
          </cell>
          <cell r="F260" t="str">
            <v>N/A</v>
          </cell>
          <cell r="G260" t="str">
            <v>DIRECCION DE ADMINISTRACION</v>
          </cell>
          <cell r="H260" t="str">
            <v>ADQUISICIONES</v>
          </cell>
          <cell r="I260" t="str">
            <v>AUXILIAR ADMINISTRATIVO</v>
          </cell>
          <cell r="J260" t="str">
            <v>TR</v>
          </cell>
          <cell r="K260" t="str">
            <v>1 1 05 2 PR28 81</v>
          </cell>
          <cell r="P260">
            <v>0</v>
          </cell>
          <cell r="Q260" t="str">
            <v>03</v>
          </cell>
          <cell r="R260">
            <v>10720</v>
          </cell>
          <cell r="S260">
            <v>0</v>
          </cell>
          <cell r="T260">
            <v>0</v>
          </cell>
          <cell r="U260">
            <v>10720</v>
          </cell>
          <cell r="V260">
            <v>10720</v>
          </cell>
          <cell r="W260" t="e">
            <v>#DIV/0!</v>
          </cell>
          <cell r="X260">
            <v>10720</v>
          </cell>
          <cell r="Y260" t="e">
            <v>#DIV/0!</v>
          </cell>
          <cell r="Z260" t="str">
            <v/>
          </cell>
        </row>
        <row r="261">
          <cell r="A261" t="str">
            <v>B257</v>
          </cell>
          <cell r="B261">
            <v>257</v>
          </cell>
          <cell r="C261">
            <v>1252</v>
          </cell>
          <cell r="D261" t="str">
            <v>LOERA LOPEZ ESMERALDA</v>
          </cell>
          <cell r="E261">
            <v>43440</v>
          </cell>
          <cell r="F261" t="str">
            <v>N/A</v>
          </cell>
          <cell r="G261" t="str">
            <v>DIRECCION DE ADMINISTRACION</v>
          </cell>
          <cell r="H261" t="str">
            <v>ADQUISICIONES</v>
          </cell>
          <cell r="I261" t="str">
            <v>COORDINADOR ESPECIALIZADO B</v>
          </cell>
          <cell r="J261" t="str">
            <v>BC</v>
          </cell>
          <cell r="K261" t="str">
            <v>1 1 05 2 PR28 81</v>
          </cell>
          <cell r="P261">
            <v>0</v>
          </cell>
          <cell r="Q261" t="str">
            <v>00</v>
          </cell>
          <cell r="R261">
            <v>17437</v>
          </cell>
          <cell r="S261">
            <v>1000</v>
          </cell>
          <cell r="T261">
            <v>955</v>
          </cell>
          <cell r="U261">
            <v>19392</v>
          </cell>
          <cell r="V261">
            <v>17437</v>
          </cell>
          <cell r="W261" t="e">
            <v>#DIV/0!</v>
          </cell>
          <cell r="X261">
            <v>19392</v>
          </cell>
          <cell r="Y261" t="e">
            <v>#DIV/0!</v>
          </cell>
          <cell r="Z261" t="str">
            <v/>
          </cell>
        </row>
        <row r="262">
          <cell r="A262" t="str">
            <v>B258</v>
          </cell>
          <cell r="B262">
            <v>258</v>
          </cell>
          <cell r="C262">
            <v>1050</v>
          </cell>
          <cell r="D262" t="str">
            <v>PEREA ASCENCIO MARA PATRICIA</v>
          </cell>
          <cell r="E262">
            <v>38672</v>
          </cell>
          <cell r="F262" t="str">
            <v>SIEIPEJAL</v>
          </cell>
          <cell r="G262" t="str">
            <v>DIRECCION DE ADMINISTRACION</v>
          </cell>
          <cell r="H262" t="str">
            <v>ADQUISICIONES</v>
          </cell>
          <cell r="I262" t="str">
            <v>ANALISTA</v>
          </cell>
          <cell r="J262" t="str">
            <v>BS</v>
          </cell>
          <cell r="K262" t="str">
            <v>1 1 05 2 PR28 81</v>
          </cell>
          <cell r="P262">
            <v>0</v>
          </cell>
          <cell r="Q262" t="str">
            <v>00</v>
          </cell>
          <cell r="R262">
            <v>15690</v>
          </cell>
          <cell r="S262">
            <v>1000</v>
          </cell>
          <cell r="T262">
            <v>955</v>
          </cell>
          <cell r="U262">
            <v>17645</v>
          </cell>
          <cell r="V262">
            <v>15690</v>
          </cell>
          <cell r="W262" t="e">
            <v>#DIV/0!</v>
          </cell>
          <cell r="X262">
            <v>17645</v>
          </cell>
          <cell r="Y262" t="e">
            <v>#DIV/0!</v>
          </cell>
          <cell r="Z262" t="str">
            <v/>
          </cell>
        </row>
        <row r="263">
          <cell r="A263" t="str">
            <v>B259</v>
          </cell>
          <cell r="B263">
            <v>259</v>
          </cell>
          <cell r="C263">
            <v>78</v>
          </cell>
          <cell r="D263" t="str">
            <v>JIMENEZ GUTIERREZ RITA ARACELI</v>
          </cell>
          <cell r="E263">
            <v>32388</v>
          </cell>
          <cell r="F263" t="str">
            <v>N/A</v>
          </cell>
          <cell r="G263" t="str">
            <v>DIRECCION DE ADMINISTRACION</v>
          </cell>
          <cell r="H263" t="str">
            <v>ARCHIVO</v>
          </cell>
          <cell r="I263" t="str">
            <v>COORDINADORA DE ARCHIVO</v>
          </cell>
          <cell r="J263" t="str">
            <v>BC</v>
          </cell>
          <cell r="K263" t="str">
            <v>1 1 05 2 PR31 79</v>
          </cell>
          <cell r="P263">
            <v>0</v>
          </cell>
          <cell r="Q263" t="str">
            <v>20</v>
          </cell>
          <cell r="R263">
            <v>35981</v>
          </cell>
          <cell r="S263">
            <v>1680</v>
          </cell>
          <cell r="T263">
            <v>1191</v>
          </cell>
          <cell r="U263">
            <v>38852</v>
          </cell>
          <cell r="V263">
            <v>35981</v>
          </cell>
          <cell r="W263" t="e">
            <v>#DIV/0!</v>
          </cell>
          <cell r="X263">
            <v>38852</v>
          </cell>
          <cell r="Y263" t="e">
            <v>#DIV/0!</v>
          </cell>
          <cell r="Z263" t="str">
            <v/>
          </cell>
        </row>
        <row r="264">
          <cell r="A264" t="str">
            <v>B260</v>
          </cell>
          <cell r="B264">
            <v>260</v>
          </cell>
          <cell r="C264">
            <v>2029</v>
          </cell>
          <cell r="D264" t="str">
            <v>LOMELI ROJAS IVAN VLADIMIR</v>
          </cell>
          <cell r="E264">
            <v>43192</v>
          </cell>
          <cell r="F264" t="str">
            <v>SIEIPEJAL</v>
          </cell>
          <cell r="G264" t="str">
            <v>DIRECCION DE ADMINISTRACION</v>
          </cell>
          <cell r="H264" t="str">
            <v>ARCHIVO</v>
          </cell>
          <cell r="I264" t="str">
            <v>AUXILIAR ADMINISTRATIVO</v>
          </cell>
          <cell r="J264" t="str">
            <v>BS</v>
          </cell>
          <cell r="K264" t="str">
            <v>1 1 05 2 PR31 79</v>
          </cell>
          <cell r="P264">
            <v>0</v>
          </cell>
          <cell r="Q264" t="str">
            <v>10</v>
          </cell>
          <cell r="R264">
            <v>13726</v>
          </cell>
          <cell r="S264">
            <v>1046</v>
          </cell>
          <cell r="T264">
            <v>866</v>
          </cell>
          <cell r="U264">
            <v>15638</v>
          </cell>
          <cell r="V264">
            <v>13726</v>
          </cell>
          <cell r="W264" t="e">
            <v>#DIV/0!</v>
          </cell>
          <cell r="X264">
            <v>15638</v>
          </cell>
          <cell r="Y264" t="e">
            <v>#DIV/0!</v>
          </cell>
          <cell r="Z264" t="str">
            <v/>
          </cell>
        </row>
        <row r="265">
          <cell r="A265" t="str">
            <v>B261</v>
          </cell>
          <cell r="B265">
            <v>261</v>
          </cell>
          <cell r="C265">
            <v>823</v>
          </cell>
          <cell r="D265" t="str">
            <v>GUTIERREZ OLMOS SALVADOR</v>
          </cell>
          <cell r="E265">
            <v>37653</v>
          </cell>
          <cell r="F265" t="str">
            <v>STIPEJAL</v>
          </cell>
          <cell r="G265" t="str">
            <v>DIRECCION DE ADMINISTRACION</v>
          </cell>
          <cell r="H265" t="str">
            <v>ARCHIVO</v>
          </cell>
          <cell r="I265" t="str">
            <v>AUXILIAR ADMINISTRATIVO</v>
          </cell>
          <cell r="J265" t="str">
            <v>BS</v>
          </cell>
          <cell r="K265" t="str">
            <v>1 1 05 2 PR31 79</v>
          </cell>
          <cell r="P265">
            <v>0</v>
          </cell>
          <cell r="Q265" t="str">
            <v>10</v>
          </cell>
          <cell r="R265">
            <v>13726</v>
          </cell>
          <cell r="S265">
            <v>1046</v>
          </cell>
          <cell r="T265">
            <v>866</v>
          </cell>
          <cell r="U265">
            <v>15638</v>
          </cell>
          <cell r="V265">
            <v>13726</v>
          </cell>
          <cell r="W265" t="e">
            <v>#DIV/0!</v>
          </cell>
          <cell r="X265">
            <v>15638</v>
          </cell>
          <cell r="Y265" t="e">
            <v>#DIV/0!</v>
          </cell>
          <cell r="Z265" t="str">
            <v/>
          </cell>
        </row>
        <row r="266">
          <cell r="A266" t="str">
            <v>B262</v>
          </cell>
          <cell r="B266">
            <v>262</v>
          </cell>
          <cell r="C266">
            <v>1075</v>
          </cell>
          <cell r="D266" t="str">
            <v>SALAS HARO ALEJANDRA</v>
          </cell>
          <cell r="E266">
            <v>39196</v>
          </cell>
          <cell r="F266" t="str">
            <v>SIEIPEJAL</v>
          </cell>
          <cell r="G266" t="str">
            <v>DIRECCION DE ADMINISTRACION</v>
          </cell>
          <cell r="H266" t="str">
            <v>ARCHIVO</v>
          </cell>
          <cell r="I266" t="str">
            <v>AUXILIAR ADMINISTRATIVO</v>
          </cell>
          <cell r="J266" t="str">
            <v>BS</v>
          </cell>
          <cell r="K266" t="str">
            <v>1 1 05 2 PR31 79</v>
          </cell>
          <cell r="P266">
            <v>0</v>
          </cell>
          <cell r="Q266" t="str">
            <v>08</v>
          </cell>
          <cell r="R266">
            <v>12703</v>
          </cell>
          <cell r="S266">
            <v>941</v>
          </cell>
          <cell r="T266">
            <v>845</v>
          </cell>
          <cell r="U266">
            <v>14489</v>
          </cell>
          <cell r="V266">
            <v>12703</v>
          </cell>
          <cell r="W266" t="e">
            <v>#DIV/0!</v>
          </cell>
          <cell r="X266">
            <v>14489</v>
          </cell>
          <cell r="Y266" t="e">
            <v>#DIV/0!</v>
          </cell>
          <cell r="Z266" t="str">
            <v/>
          </cell>
        </row>
        <row r="267">
          <cell r="A267" t="str">
            <v>B263</v>
          </cell>
          <cell r="B267">
            <v>263</v>
          </cell>
          <cell r="C267">
            <v>176</v>
          </cell>
          <cell r="D267" t="str">
            <v>DURAN GARCIA JUAN MANUEL</v>
          </cell>
          <cell r="E267">
            <v>34368</v>
          </cell>
          <cell r="F267" t="str">
            <v>N/A</v>
          </cell>
          <cell r="G267" t="str">
            <v>DIRECCION DE ADMINISTRACION</v>
          </cell>
          <cell r="H267" t="str">
            <v>ARCHIVO</v>
          </cell>
          <cell r="I267" t="str">
            <v>ANALISTA ADMINISTRATIVO</v>
          </cell>
          <cell r="J267" t="str">
            <v>BC</v>
          </cell>
          <cell r="K267" t="str">
            <v>1 1 05 2 PR31 79</v>
          </cell>
          <cell r="P267">
            <v>0</v>
          </cell>
          <cell r="Q267" t="str">
            <v>00</v>
          </cell>
          <cell r="R267">
            <v>17993</v>
          </cell>
          <cell r="S267">
            <v>1000</v>
          </cell>
          <cell r="T267">
            <v>955</v>
          </cell>
          <cell r="U267">
            <v>19948</v>
          </cell>
          <cell r="V267">
            <v>17993</v>
          </cell>
          <cell r="W267" t="e">
            <v>#DIV/0!</v>
          </cell>
          <cell r="X267">
            <v>19948</v>
          </cell>
          <cell r="Y267" t="e">
            <v>#DIV/0!</v>
          </cell>
          <cell r="Z267" t="str">
            <v/>
          </cell>
        </row>
        <row r="268">
          <cell r="A268" t="str">
            <v>B264</v>
          </cell>
          <cell r="B268">
            <v>264</v>
          </cell>
          <cell r="C268">
            <v>1805</v>
          </cell>
          <cell r="D268" t="str">
            <v>TOSCANO ARCE SONIA PAULINA</v>
          </cell>
          <cell r="E268">
            <v>42142</v>
          </cell>
          <cell r="F268" t="str">
            <v>STIPEJAL</v>
          </cell>
          <cell r="G268" t="str">
            <v>DIRECCION DE ADMINISTRACION</v>
          </cell>
          <cell r="H268" t="str">
            <v>ARCHIVO</v>
          </cell>
          <cell r="I268" t="str">
            <v>TECNICO ADMINISTRATIVO</v>
          </cell>
          <cell r="J268" t="str">
            <v>BS</v>
          </cell>
          <cell r="K268" t="str">
            <v>1 1 05 2 PR31 79</v>
          </cell>
          <cell r="P268">
            <v>0</v>
          </cell>
          <cell r="Q268" t="str">
            <v>00</v>
          </cell>
          <cell r="R268">
            <v>14462</v>
          </cell>
          <cell r="S268">
            <v>1000</v>
          </cell>
          <cell r="T268">
            <v>955</v>
          </cell>
          <cell r="U268">
            <v>16417</v>
          </cell>
          <cell r="V268">
            <v>14462</v>
          </cell>
          <cell r="W268" t="e">
            <v>#DIV/0!</v>
          </cell>
          <cell r="X268">
            <v>16417</v>
          </cell>
          <cell r="Y268" t="e">
            <v>#DIV/0!</v>
          </cell>
          <cell r="Z268" t="str">
            <v/>
          </cell>
        </row>
        <row r="269">
          <cell r="A269" t="str">
            <v>B265</v>
          </cell>
          <cell r="B269">
            <v>265</v>
          </cell>
          <cell r="C269">
            <v>1263</v>
          </cell>
          <cell r="D269" t="str">
            <v>PADILLA RAMIREZ MONICA CRISTINA</v>
          </cell>
          <cell r="E269">
            <v>43116</v>
          </cell>
          <cell r="F269" t="str">
            <v>STIPEJAL</v>
          </cell>
          <cell r="G269" t="str">
            <v>DIRECCION DE ADMINISTRACION</v>
          </cell>
          <cell r="H269" t="str">
            <v>ARCHIVO</v>
          </cell>
          <cell r="I269" t="str">
            <v>AUXILIAR DE ARCHIVO</v>
          </cell>
          <cell r="J269" t="str">
            <v>BS</v>
          </cell>
          <cell r="K269" t="str">
            <v>1 1 05 2 PR31 79</v>
          </cell>
          <cell r="P269">
            <v>0</v>
          </cell>
          <cell r="Q269" t="str">
            <v>00</v>
          </cell>
          <cell r="R269">
            <v>12654</v>
          </cell>
          <cell r="S269">
            <v>1000</v>
          </cell>
          <cell r="T269">
            <v>955</v>
          </cell>
          <cell r="U269">
            <v>14609</v>
          </cell>
          <cell r="V269">
            <v>12654</v>
          </cell>
          <cell r="W269" t="e">
            <v>#DIV/0!</v>
          </cell>
          <cell r="X269">
            <v>14609</v>
          </cell>
          <cell r="Y269" t="e">
            <v>#DIV/0!</v>
          </cell>
          <cell r="Z269" t="str">
            <v/>
          </cell>
        </row>
        <row r="270">
          <cell r="A270" t="str">
            <v>B266</v>
          </cell>
          <cell r="B270">
            <v>266</v>
          </cell>
          <cell r="C270">
            <v>94</v>
          </cell>
          <cell r="D270" t="str">
            <v>ORTEGA ALCALA MARIA EUGENIA</v>
          </cell>
          <cell r="E270">
            <v>33036</v>
          </cell>
          <cell r="F270" t="str">
            <v>SIEIPEJAL</v>
          </cell>
          <cell r="G270" t="str">
            <v>DIRECCION DE ADMINISTRACION</v>
          </cell>
          <cell r="H270" t="str">
            <v>ARCHIVO</v>
          </cell>
          <cell r="I270" t="str">
            <v>AUXILIAR ADMINISTRATIVO B</v>
          </cell>
          <cell r="J270" t="str">
            <v>BS</v>
          </cell>
          <cell r="K270" t="str">
            <v>1 1 05 2 PR31 79</v>
          </cell>
          <cell r="P270">
            <v>0</v>
          </cell>
          <cell r="Q270" t="str">
            <v>00</v>
          </cell>
          <cell r="R270">
            <v>12573</v>
          </cell>
          <cell r="S270">
            <v>1000</v>
          </cell>
          <cell r="T270">
            <v>955</v>
          </cell>
          <cell r="U270">
            <v>14528</v>
          </cell>
          <cell r="V270">
            <v>12573</v>
          </cell>
          <cell r="W270" t="e">
            <v>#DIV/0!</v>
          </cell>
          <cell r="X270">
            <v>14528</v>
          </cell>
          <cell r="Y270" t="e">
            <v>#DIV/0!</v>
          </cell>
          <cell r="Z270" t="str">
            <v/>
          </cell>
        </row>
        <row r="271">
          <cell r="A271" t="str">
            <v>B267</v>
          </cell>
          <cell r="B271">
            <v>267</v>
          </cell>
          <cell r="C271">
            <v>1189</v>
          </cell>
          <cell r="D271" t="str">
            <v>DEL REAL CEBALLOS JUAN FRANCISCO</v>
          </cell>
          <cell r="E271">
            <v>39694</v>
          </cell>
          <cell r="F271" t="str">
            <v>STIPEJAL</v>
          </cell>
          <cell r="G271" t="str">
            <v>DIRECCION DE ADMINISTRACION</v>
          </cell>
          <cell r="H271" t="str">
            <v>ARCHIVO</v>
          </cell>
          <cell r="I271" t="str">
            <v>AUXILIAR ADMINISTRATIVO B</v>
          </cell>
          <cell r="J271" t="str">
            <v>BS</v>
          </cell>
          <cell r="K271" t="str">
            <v>1 1 05 2 PR31 79</v>
          </cell>
          <cell r="P271">
            <v>0</v>
          </cell>
          <cell r="Q271" t="str">
            <v>00</v>
          </cell>
          <cell r="R271">
            <v>12573</v>
          </cell>
          <cell r="S271">
            <v>1000</v>
          </cell>
          <cell r="T271">
            <v>955</v>
          </cell>
          <cell r="U271">
            <v>14528</v>
          </cell>
          <cell r="V271">
            <v>12573</v>
          </cell>
          <cell r="W271" t="e">
            <v>#DIV/0!</v>
          </cell>
          <cell r="X271">
            <v>14528</v>
          </cell>
          <cell r="Y271" t="e">
            <v>#DIV/0!</v>
          </cell>
          <cell r="Z271" t="str">
            <v/>
          </cell>
        </row>
        <row r="272">
          <cell r="A272" t="str">
            <v>B268</v>
          </cell>
          <cell r="B272">
            <v>268</v>
          </cell>
          <cell r="C272">
            <v>2115</v>
          </cell>
          <cell r="D272" t="str">
            <v>GUDIÑO CHAVEZ MARTIN ERNESTO</v>
          </cell>
          <cell r="E272">
            <v>43805</v>
          </cell>
          <cell r="F272" t="str">
            <v>N/A</v>
          </cell>
          <cell r="G272" t="str">
            <v>DIRECCION DE FINANZAS</v>
          </cell>
          <cell r="H272" t="str">
            <v>RECURSOS FINANCIEROS</v>
          </cell>
          <cell r="I272" t="str">
            <v>DIRECTOR GENERAL DE FINANZAS</v>
          </cell>
          <cell r="J272" t="str">
            <v>BC</v>
          </cell>
          <cell r="K272" t="str">
            <v>1 1 06 1 PR03 56</v>
          </cell>
          <cell r="P272">
            <v>0</v>
          </cell>
          <cell r="Q272" t="str">
            <v>25</v>
          </cell>
          <cell r="R272">
            <v>62968</v>
          </cell>
          <cell r="S272">
            <v>2288</v>
          </cell>
          <cell r="T272">
            <v>1617</v>
          </cell>
          <cell r="U272">
            <v>66873</v>
          </cell>
          <cell r="V272">
            <v>62968</v>
          </cell>
          <cell r="W272" t="e">
            <v>#DIV/0!</v>
          </cell>
          <cell r="X272">
            <v>66873</v>
          </cell>
          <cell r="Y272" t="e">
            <v>#DIV/0!</v>
          </cell>
          <cell r="Z272" t="str">
            <v/>
          </cell>
        </row>
        <row r="273">
          <cell r="A273" t="str">
            <v>B269</v>
          </cell>
          <cell r="B273">
            <v>269</v>
          </cell>
          <cell r="C273">
            <v>1036</v>
          </cell>
          <cell r="D273" t="str">
            <v>AMEZQUITA DIAZ KATIA</v>
          </cell>
          <cell r="E273">
            <v>38967</v>
          </cell>
          <cell r="F273" t="str">
            <v>N/A</v>
          </cell>
          <cell r="G273" t="str">
            <v>DIRECCION DE FINANZAS</v>
          </cell>
          <cell r="H273" t="str">
            <v>RECURSOS FINANCIEROS</v>
          </cell>
          <cell r="I273" t="str">
            <v>DIRECTOR DE ADMINISTRACION DE FONDOS</v>
          </cell>
          <cell r="J273" t="str">
            <v>BC</v>
          </cell>
          <cell r="K273" t="str">
            <v>1 1 06 1 PR03 56</v>
          </cell>
          <cell r="P273">
            <v>0</v>
          </cell>
          <cell r="Q273" t="str">
            <v>21</v>
          </cell>
          <cell r="R273">
            <v>39023</v>
          </cell>
          <cell r="S273">
            <v>1808</v>
          </cell>
          <cell r="T273">
            <v>1299</v>
          </cell>
          <cell r="U273">
            <v>42130</v>
          </cell>
          <cell r="V273">
            <v>39023</v>
          </cell>
          <cell r="W273" t="e">
            <v>#DIV/0!</v>
          </cell>
          <cell r="X273">
            <v>42130</v>
          </cell>
          <cell r="Y273" t="e">
            <v>#DIV/0!</v>
          </cell>
          <cell r="Z273" t="str">
            <v/>
          </cell>
        </row>
        <row r="274">
          <cell r="A274" t="str">
            <v>B270</v>
          </cell>
          <cell r="B274">
            <v>270</v>
          </cell>
          <cell r="C274">
            <v>1147</v>
          </cell>
          <cell r="D274" t="str">
            <v>ZAVALA BOJORQUEZ PABLO ERNESTO</v>
          </cell>
          <cell r="E274">
            <v>39402</v>
          </cell>
          <cell r="F274" t="str">
            <v>N/A</v>
          </cell>
          <cell r="G274" t="str">
            <v>DIRECCION DE FINANZAS</v>
          </cell>
          <cell r="H274" t="str">
            <v>RECURSOS FINANCIEROS</v>
          </cell>
          <cell r="I274" t="str">
            <v>DIRECTOR DE OPERACION E INVERSION</v>
          </cell>
          <cell r="J274" t="str">
            <v>BC</v>
          </cell>
          <cell r="K274" t="str">
            <v>1 1 06 1 PR03 56</v>
          </cell>
          <cell r="P274">
            <v>0</v>
          </cell>
          <cell r="Q274" t="str">
            <v>21</v>
          </cell>
          <cell r="R274">
            <v>39023</v>
          </cell>
          <cell r="S274">
            <v>1808</v>
          </cell>
          <cell r="T274">
            <v>1299</v>
          </cell>
          <cell r="U274">
            <v>42130</v>
          </cell>
          <cell r="V274">
            <v>39023</v>
          </cell>
          <cell r="W274" t="e">
            <v>#DIV/0!</v>
          </cell>
          <cell r="X274">
            <v>42130</v>
          </cell>
          <cell r="Y274" t="e">
            <v>#DIV/0!</v>
          </cell>
          <cell r="Z274" t="str">
            <v/>
          </cell>
        </row>
        <row r="275">
          <cell r="A275" t="str">
            <v>B271</v>
          </cell>
          <cell r="B275">
            <v>271</v>
          </cell>
          <cell r="C275">
            <v>1903</v>
          </cell>
          <cell r="D275" t="str">
            <v>ROQUE CHAVEZ JONATHAN GERARDO</v>
          </cell>
          <cell r="E275">
            <v>43839</v>
          </cell>
          <cell r="F275" t="str">
            <v>N/A</v>
          </cell>
          <cell r="G275" t="str">
            <v>DIRECCION DE FINANZAS</v>
          </cell>
          <cell r="H275" t="str">
            <v>RECURSOS FINANCIEROS</v>
          </cell>
          <cell r="I275" t="str">
            <v>ANALISTA FINANCIERO</v>
          </cell>
          <cell r="J275" t="str">
            <v>BC</v>
          </cell>
          <cell r="K275" t="str">
            <v>1 1 06 1 PR03 56</v>
          </cell>
          <cell r="P275">
            <v>0</v>
          </cell>
          <cell r="Q275" t="str">
            <v>15</v>
          </cell>
          <cell r="R275">
            <v>20758</v>
          </cell>
          <cell r="S275">
            <v>1206</v>
          </cell>
          <cell r="T275">
            <v>955</v>
          </cell>
          <cell r="U275">
            <v>22919</v>
          </cell>
          <cell r="V275">
            <v>20758</v>
          </cell>
          <cell r="W275" t="e">
            <v>#DIV/0!</v>
          </cell>
          <cell r="X275">
            <v>22919</v>
          </cell>
          <cell r="Y275" t="e">
            <v>#DIV/0!</v>
          </cell>
          <cell r="Z275" t="str">
            <v/>
          </cell>
        </row>
        <row r="276">
          <cell r="A276" t="str">
            <v>B272</v>
          </cell>
          <cell r="B276">
            <v>272</v>
          </cell>
          <cell r="C276">
            <v>840</v>
          </cell>
          <cell r="D276" t="str">
            <v>HERMOSILLO GOMEZ CLAUDIA BRIGITT</v>
          </cell>
          <cell r="E276">
            <v>37773</v>
          </cell>
          <cell r="F276" t="str">
            <v>STIPEJAL</v>
          </cell>
          <cell r="G276" t="str">
            <v>DIRECCION DE FINANZAS</v>
          </cell>
          <cell r="H276" t="str">
            <v>RECURSOS FINANCIEROS</v>
          </cell>
          <cell r="I276" t="str">
            <v>ANALISTA FINANCIERO</v>
          </cell>
          <cell r="J276" t="str">
            <v>BS</v>
          </cell>
          <cell r="K276" t="str">
            <v>1 1 06 1 PR03 56</v>
          </cell>
          <cell r="P276">
            <v>0</v>
          </cell>
          <cell r="Q276" t="str">
            <v>15</v>
          </cell>
          <cell r="R276">
            <v>20758</v>
          </cell>
          <cell r="S276">
            <v>1206</v>
          </cell>
          <cell r="T276">
            <v>955</v>
          </cell>
          <cell r="U276">
            <v>22919</v>
          </cell>
          <cell r="V276">
            <v>20758</v>
          </cell>
          <cell r="W276" t="e">
            <v>#DIV/0!</v>
          </cell>
          <cell r="X276">
            <v>22919</v>
          </cell>
          <cell r="Y276" t="e">
            <v>#DIV/0!</v>
          </cell>
          <cell r="Z276" t="str">
            <v/>
          </cell>
        </row>
        <row r="277">
          <cell r="A277" t="str">
            <v>T273</v>
          </cell>
          <cell r="B277">
            <v>273</v>
          </cell>
          <cell r="C277">
            <v>2146</v>
          </cell>
          <cell r="D277" t="str">
            <v>SAINZ LOYOLA FERNANDO</v>
          </cell>
          <cell r="E277">
            <v>43440</v>
          </cell>
          <cell r="F277" t="str">
            <v>N/A</v>
          </cell>
          <cell r="G277" t="str">
            <v>DIRECCION DE FINANZAS</v>
          </cell>
          <cell r="H277" t="str">
            <v>RECURSOS FINANCIEROS</v>
          </cell>
          <cell r="I277" t="str">
            <v>COORDINADOR</v>
          </cell>
          <cell r="J277" t="str">
            <v>TR</v>
          </cell>
          <cell r="K277" t="str">
            <v>1 1 06 1 PR03 56</v>
          </cell>
          <cell r="P277">
            <v>0</v>
          </cell>
          <cell r="Q277" t="str">
            <v>15</v>
          </cell>
          <cell r="R277">
            <v>20758</v>
          </cell>
          <cell r="S277">
            <v>0</v>
          </cell>
          <cell r="T277">
            <v>0</v>
          </cell>
          <cell r="U277">
            <v>20758</v>
          </cell>
          <cell r="V277">
            <v>20758</v>
          </cell>
          <cell r="W277" t="e">
            <v>#DIV/0!</v>
          </cell>
          <cell r="X277">
            <v>20758</v>
          </cell>
          <cell r="Y277" t="e">
            <v>#DIV/0!</v>
          </cell>
          <cell r="Z277" t="str">
            <v/>
          </cell>
        </row>
        <row r="278">
          <cell r="A278" t="str">
            <v>T274</v>
          </cell>
          <cell r="B278">
            <v>274</v>
          </cell>
          <cell r="C278">
            <v>2321</v>
          </cell>
          <cell r="D278" t="str">
            <v>BELLO ALDRETE AARON ALEJANDRO</v>
          </cell>
          <cell r="E278">
            <v>43839</v>
          </cell>
          <cell r="F278" t="str">
            <v>N/A</v>
          </cell>
          <cell r="G278" t="str">
            <v>DIRECCION DE FINANZAS</v>
          </cell>
          <cell r="H278" t="str">
            <v>RECURSOS FINANCIEROS</v>
          </cell>
          <cell r="I278" t="str">
            <v>ANALISTA FINANCIERO</v>
          </cell>
          <cell r="J278" t="str">
            <v>TR</v>
          </cell>
          <cell r="K278" t="str">
            <v>1 1 06 1 PR03 56</v>
          </cell>
          <cell r="P278">
            <v>0</v>
          </cell>
          <cell r="Q278" t="str">
            <v>15</v>
          </cell>
          <cell r="R278">
            <v>20758</v>
          </cell>
          <cell r="S278">
            <v>0</v>
          </cell>
          <cell r="T278">
            <v>0</v>
          </cell>
          <cell r="U278">
            <v>20758</v>
          </cell>
          <cell r="V278">
            <v>20758</v>
          </cell>
          <cell r="W278" t="e">
            <v>#DIV/0!</v>
          </cell>
          <cell r="X278">
            <v>20758</v>
          </cell>
          <cell r="Y278" t="e">
            <v>#DIV/0!</v>
          </cell>
          <cell r="Z278" t="str">
            <v/>
          </cell>
        </row>
        <row r="279">
          <cell r="A279" t="str">
            <v>B275</v>
          </cell>
          <cell r="B279">
            <v>275</v>
          </cell>
          <cell r="C279">
            <v>153</v>
          </cell>
          <cell r="D279" t="str">
            <v>FLORES ESCAMILLA YOLANDA</v>
          </cell>
          <cell r="E279">
            <v>33878</v>
          </cell>
          <cell r="F279" t="str">
            <v>STIPEJAL</v>
          </cell>
          <cell r="G279" t="str">
            <v>DIRECCION DE FINANZAS</v>
          </cell>
          <cell r="H279" t="str">
            <v>RECURSOS FINANCIEROS</v>
          </cell>
          <cell r="I279" t="str">
            <v>ANALISTA DE PAGO</v>
          </cell>
          <cell r="J279" t="str">
            <v>BS</v>
          </cell>
          <cell r="K279" t="str">
            <v>1 1 06 1 PR03 56</v>
          </cell>
          <cell r="P279">
            <v>0</v>
          </cell>
          <cell r="Q279" t="str">
            <v>14</v>
          </cell>
          <cell r="R279">
            <v>18077</v>
          </cell>
          <cell r="S279">
            <v>1163</v>
          </cell>
          <cell r="T279">
            <v>922</v>
          </cell>
          <cell r="U279">
            <v>20162</v>
          </cell>
          <cell r="V279">
            <v>18077</v>
          </cell>
          <cell r="W279" t="e">
            <v>#DIV/0!</v>
          </cell>
          <cell r="X279">
            <v>20162</v>
          </cell>
          <cell r="Y279" t="e">
            <v>#DIV/0!</v>
          </cell>
          <cell r="Z279" t="str">
            <v/>
          </cell>
        </row>
        <row r="280">
          <cell r="A280" t="str">
            <v>B276</v>
          </cell>
          <cell r="B280">
            <v>276</v>
          </cell>
          <cell r="C280">
            <v>195</v>
          </cell>
          <cell r="D280" t="str">
            <v>BEATRIZ GONZALEZ MARIA DEL SOCORRO</v>
          </cell>
          <cell r="E280">
            <v>34644</v>
          </cell>
          <cell r="F280" t="str">
            <v>SIEIPEJAL</v>
          </cell>
          <cell r="G280" t="str">
            <v>DIRECCION DE FINANZAS</v>
          </cell>
          <cell r="H280" t="str">
            <v>RECURSOS FINANCIEROS</v>
          </cell>
          <cell r="I280" t="str">
            <v>ANALISTA DE PAGO</v>
          </cell>
          <cell r="J280" t="str">
            <v>BS</v>
          </cell>
          <cell r="K280" t="str">
            <v>1 1 06 1 PR03 56</v>
          </cell>
          <cell r="P280">
            <v>0</v>
          </cell>
          <cell r="Q280" t="str">
            <v>14</v>
          </cell>
          <cell r="R280">
            <v>18077</v>
          </cell>
          <cell r="S280">
            <v>1163</v>
          </cell>
          <cell r="T280">
            <v>922</v>
          </cell>
          <cell r="U280">
            <v>20162</v>
          </cell>
          <cell r="V280">
            <v>18077</v>
          </cell>
          <cell r="W280" t="e">
            <v>#DIV/0!</v>
          </cell>
          <cell r="X280">
            <v>20162</v>
          </cell>
          <cell r="Y280" t="e">
            <v>#DIV/0!</v>
          </cell>
          <cell r="Z280" t="str">
            <v/>
          </cell>
        </row>
        <row r="281">
          <cell r="A281" t="str">
            <v>B277</v>
          </cell>
          <cell r="B281">
            <v>277</v>
          </cell>
          <cell r="C281">
            <v>671</v>
          </cell>
          <cell r="D281" t="str">
            <v>RUVALCABA JIMENEZ ALMA XOCHITL</v>
          </cell>
          <cell r="E281">
            <v>36938</v>
          </cell>
          <cell r="F281" t="str">
            <v>SIEIPEJAL</v>
          </cell>
          <cell r="G281" t="str">
            <v>DIRECCION DE FINANZAS</v>
          </cell>
          <cell r="H281" t="str">
            <v>RECURSOS FINANCIEROS</v>
          </cell>
          <cell r="I281" t="str">
            <v>ANALISTA DE PAGO</v>
          </cell>
          <cell r="J281" t="str">
            <v>BS</v>
          </cell>
          <cell r="K281" t="str">
            <v>1 1 06 1 PR03 56</v>
          </cell>
          <cell r="P281">
            <v>0</v>
          </cell>
          <cell r="Q281" t="str">
            <v>14</v>
          </cell>
          <cell r="R281">
            <v>18077</v>
          </cell>
          <cell r="S281">
            <v>1163</v>
          </cell>
          <cell r="T281">
            <v>922</v>
          </cell>
          <cell r="U281">
            <v>20162</v>
          </cell>
          <cell r="V281">
            <v>18077</v>
          </cell>
          <cell r="W281" t="e">
            <v>#DIV/0!</v>
          </cell>
          <cell r="X281">
            <v>20162</v>
          </cell>
          <cell r="Y281" t="e">
            <v>#DIV/0!</v>
          </cell>
          <cell r="Z281" t="str">
            <v/>
          </cell>
        </row>
        <row r="282">
          <cell r="A282" t="str">
            <v>B278</v>
          </cell>
          <cell r="B282">
            <v>278</v>
          </cell>
          <cell r="C282">
            <v>1034</v>
          </cell>
          <cell r="D282" t="str">
            <v>HERNANDEZ CABRERA LIZETTE GUADALUPE</v>
          </cell>
          <cell r="E282">
            <v>38582</v>
          </cell>
          <cell r="F282" t="str">
            <v>SIEIPEJAL</v>
          </cell>
          <cell r="G282" t="str">
            <v>DIRECCION DE FINANZAS</v>
          </cell>
          <cell r="H282" t="str">
            <v>RECURSOS FINANCIEROS</v>
          </cell>
          <cell r="I282" t="str">
            <v>ANALISTA DE PAGO</v>
          </cell>
          <cell r="J282" t="str">
            <v>BS</v>
          </cell>
          <cell r="K282" t="str">
            <v>1 1 06 1 PR03 56</v>
          </cell>
          <cell r="P282">
            <v>0</v>
          </cell>
          <cell r="Q282" t="str">
            <v>14</v>
          </cell>
          <cell r="R282">
            <v>18077</v>
          </cell>
          <cell r="S282">
            <v>1163</v>
          </cell>
          <cell r="T282">
            <v>922</v>
          </cell>
          <cell r="U282">
            <v>20162</v>
          </cell>
          <cell r="V282">
            <v>18077</v>
          </cell>
          <cell r="W282" t="e">
            <v>#DIV/0!</v>
          </cell>
          <cell r="X282">
            <v>20162</v>
          </cell>
          <cell r="Y282" t="e">
            <v>#DIV/0!</v>
          </cell>
          <cell r="Z282" t="str">
            <v/>
          </cell>
        </row>
        <row r="283">
          <cell r="A283" t="str">
            <v>B279</v>
          </cell>
          <cell r="B283">
            <v>279</v>
          </cell>
          <cell r="C283">
            <v>1998</v>
          </cell>
          <cell r="D283" t="str">
            <v>MEZA ZEPEDA NORMA ANGELICA</v>
          </cell>
          <cell r="E283">
            <v>43009</v>
          </cell>
          <cell r="F283" t="str">
            <v>STIPEJAL</v>
          </cell>
          <cell r="G283" t="str">
            <v>DIRECCION DE FINANZAS</v>
          </cell>
          <cell r="H283" t="str">
            <v>RECURSOS FINANCIEROS</v>
          </cell>
          <cell r="I283" t="str">
            <v>ANALISTA DE PAGO</v>
          </cell>
          <cell r="J283" t="str">
            <v>BS</v>
          </cell>
          <cell r="K283" t="str">
            <v>1 1 06 1 PR03 56</v>
          </cell>
          <cell r="P283">
            <v>0</v>
          </cell>
          <cell r="Q283" t="str">
            <v>14</v>
          </cell>
          <cell r="R283">
            <v>18077</v>
          </cell>
          <cell r="S283">
            <v>1163</v>
          </cell>
          <cell r="T283">
            <v>922</v>
          </cell>
          <cell r="U283">
            <v>20162</v>
          </cell>
          <cell r="V283">
            <v>18077</v>
          </cell>
          <cell r="W283" t="e">
            <v>#DIV/0!</v>
          </cell>
          <cell r="X283">
            <v>20162</v>
          </cell>
          <cell r="Y283" t="e">
            <v>#DIV/0!</v>
          </cell>
          <cell r="Z283" t="str">
            <v/>
          </cell>
        </row>
        <row r="284">
          <cell r="A284" t="str">
            <v>B280</v>
          </cell>
          <cell r="B284">
            <v>280</v>
          </cell>
          <cell r="C284">
            <v>2038</v>
          </cell>
          <cell r="D284" t="str">
            <v>RAMOS NIETO NADIA GABRIELA</v>
          </cell>
          <cell r="E284">
            <v>43584</v>
          </cell>
          <cell r="F284" t="str">
            <v>N/A</v>
          </cell>
          <cell r="G284" t="str">
            <v>DIRECCION DE FINANZAS</v>
          </cell>
          <cell r="H284" t="str">
            <v>RECURSOS FINANCIEROS</v>
          </cell>
          <cell r="I284" t="str">
            <v>SUPERVISOR B</v>
          </cell>
          <cell r="J284" t="str">
            <v>BC</v>
          </cell>
          <cell r="K284" t="str">
            <v>1 1 06 1 PR03 56</v>
          </cell>
          <cell r="P284">
            <v>0</v>
          </cell>
          <cell r="Q284" t="str">
            <v>13</v>
          </cell>
          <cell r="R284">
            <v>16635</v>
          </cell>
          <cell r="S284">
            <v>1128</v>
          </cell>
          <cell r="T284">
            <v>903</v>
          </cell>
          <cell r="U284">
            <v>18666</v>
          </cell>
          <cell r="V284">
            <v>16635</v>
          </cell>
          <cell r="W284" t="e">
            <v>#DIV/0!</v>
          </cell>
          <cell r="X284">
            <v>18666</v>
          </cell>
          <cell r="Y284" t="e">
            <v>#DIV/0!</v>
          </cell>
          <cell r="Z284" t="str">
            <v/>
          </cell>
        </row>
        <row r="285">
          <cell r="A285" t="str">
            <v>B281</v>
          </cell>
          <cell r="B285">
            <v>281</v>
          </cell>
          <cell r="C285">
            <v>1327</v>
          </cell>
          <cell r="D285" t="str">
            <v>ROJO NAVARRO MA DOLORES</v>
          </cell>
          <cell r="E285">
            <v>40336</v>
          </cell>
          <cell r="F285" t="str">
            <v>STIPEJAL</v>
          </cell>
          <cell r="G285" t="str">
            <v>DIRECCION DE FINANZAS</v>
          </cell>
          <cell r="H285" t="str">
            <v>RECURSOS FINANCIEROS</v>
          </cell>
          <cell r="I285" t="str">
            <v xml:space="preserve">SECRETARIA DE DIRECCION </v>
          </cell>
          <cell r="J285" t="str">
            <v>BS</v>
          </cell>
          <cell r="K285" t="str">
            <v>1 1 06 1 PR03 56</v>
          </cell>
          <cell r="P285">
            <v>0</v>
          </cell>
          <cell r="Q285" t="str">
            <v>13</v>
          </cell>
          <cell r="R285">
            <v>16635</v>
          </cell>
          <cell r="S285">
            <v>1128</v>
          </cell>
          <cell r="T285">
            <v>903</v>
          </cell>
          <cell r="U285">
            <v>18666</v>
          </cell>
          <cell r="V285">
            <v>16635</v>
          </cell>
          <cell r="W285" t="e">
            <v>#DIV/0!</v>
          </cell>
          <cell r="X285">
            <v>18666</v>
          </cell>
          <cell r="Y285" t="e">
            <v>#DIV/0!</v>
          </cell>
          <cell r="Z285" t="str">
            <v/>
          </cell>
        </row>
        <row r="286">
          <cell r="A286" t="str">
            <v>B282</v>
          </cell>
          <cell r="B286">
            <v>282</v>
          </cell>
          <cell r="C286">
            <v>1681</v>
          </cell>
          <cell r="D286" t="str">
            <v>JAUREGUI ROQUE LAURA CRISTINA</v>
          </cell>
          <cell r="E286">
            <v>43440</v>
          </cell>
          <cell r="F286" t="str">
            <v>N/A</v>
          </cell>
          <cell r="G286" t="str">
            <v>DIRECCION DE FINANZAS</v>
          </cell>
          <cell r="H286" t="str">
            <v>RECURSOS FINANCIEROS</v>
          </cell>
          <cell r="I286" t="str">
            <v>CAJERO ESPECIALIZADO</v>
          </cell>
          <cell r="J286" t="str">
            <v>BC</v>
          </cell>
          <cell r="K286" t="str">
            <v>1 1 06 1 PR03 56</v>
          </cell>
          <cell r="P286">
            <v>0</v>
          </cell>
          <cell r="Q286" t="str">
            <v>12</v>
          </cell>
          <cell r="R286">
            <v>15441</v>
          </cell>
          <cell r="S286">
            <v>1099</v>
          </cell>
          <cell r="T286">
            <v>889</v>
          </cell>
          <cell r="U286">
            <v>17429</v>
          </cell>
          <cell r="V286">
            <v>15441</v>
          </cell>
          <cell r="W286" t="e">
            <v>#DIV/0!</v>
          </cell>
          <cell r="X286">
            <v>17429</v>
          </cell>
          <cell r="Y286" t="e">
            <v>#DIV/0!</v>
          </cell>
          <cell r="Z286" t="str">
            <v/>
          </cell>
        </row>
        <row r="287">
          <cell r="A287" t="str">
            <v>B283</v>
          </cell>
          <cell r="B287">
            <v>283</v>
          </cell>
          <cell r="C287">
            <v>1989</v>
          </cell>
          <cell r="D287" t="str">
            <v>RUBIO HERNANDEZ CARMEN ELIA</v>
          </cell>
          <cell r="E287">
            <v>43440</v>
          </cell>
          <cell r="F287" t="str">
            <v>N/A</v>
          </cell>
          <cell r="G287" t="str">
            <v>DIRECCION DE FINANZAS</v>
          </cell>
          <cell r="H287" t="str">
            <v>RECURSOS FINANCIEROS</v>
          </cell>
          <cell r="I287" t="str">
            <v>CAJERO ESPECIALIZADO</v>
          </cell>
          <cell r="J287" t="str">
            <v>BC</v>
          </cell>
          <cell r="K287" t="str">
            <v>1 1 06 1 PR03 56</v>
          </cell>
          <cell r="P287">
            <v>0</v>
          </cell>
          <cell r="Q287" t="str">
            <v>12</v>
          </cell>
          <cell r="R287">
            <v>15441</v>
          </cell>
          <cell r="S287">
            <v>1099</v>
          </cell>
          <cell r="T287">
            <v>889</v>
          </cell>
          <cell r="U287">
            <v>17429</v>
          </cell>
          <cell r="V287">
            <v>15441</v>
          </cell>
          <cell r="W287" t="e">
            <v>#DIV/0!</v>
          </cell>
          <cell r="X287">
            <v>17429</v>
          </cell>
          <cell r="Y287" t="e">
            <v>#DIV/0!</v>
          </cell>
          <cell r="Z287" t="str">
            <v/>
          </cell>
        </row>
        <row r="288">
          <cell r="A288" t="str">
            <v>B284</v>
          </cell>
          <cell r="B288">
            <v>284</v>
          </cell>
          <cell r="C288">
            <v>0</v>
          </cell>
          <cell r="D288" t="str">
            <v>VACANTE</v>
          </cell>
          <cell r="E288">
            <v>43830</v>
          </cell>
          <cell r="F288" t="str">
            <v>N/A</v>
          </cell>
          <cell r="G288" t="str">
            <v>DIRECCION DE FINANZAS</v>
          </cell>
          <cell r="H288" t="str">
            <v>RECURSOS FINANCIEROS</v>
          </cell>
          <cell r="I288" t="str">
            <v>ANALISTA SEDAR</v>
          </cell>
          <cell r="J288" t="str">
            <v>BC</v>
          </cell>
          <cell r="K288" t="str">
            <v>1 1 06 1 PR03 56</v>
          </cell>
          <cell r="P288">
            <v>0</v>
          </cell>
          <cell r="Q288" t="str">
            <v>00</v>
          </cell>
          <cell r="R288">
            <v>18895</v>
          </cell>
          <cell r="S288">
            <v>1000</v>
          </cell>
          <cell r="T288">
            <v>955</v>
          </cell>
          <cell r="U288">
            <v>20850</v>
          </cell>
          <cell r="V288">
            <v>18895</v>
          </cell>
          <cell r="W288" t="e">
            <v>#DIV/0!</v>
          </cell>
          <cell r="X288">
            <v>20850</v>
          </cell>
          <cell r="Y288" t="e">
            <v>#DIV/0!</v>
          </cell>
          <cell r="Z288" t="str">
            <v/>
          </cell>
        </row>
        <row r="289">
          <cell r="A289" t="str">
            <v>B285</v>
          </cell>
          <cell r="B289">
            <v>285</v>
          </cell>
          <cell r="C289">
            <v>173</v>
          </cell>
          <cell r="D289" t="str">
            <v>SANCHEZ GARCIA JUAN CARLOS</v>
          </cell>
          <cell r="E289">
            <v>34263</v>
          </cell>
          <cell r="F289" t="str">
            <v>STIPEJAL</v>
          </cell>
          <cell r="G289" t="str">
            <v>DIRECCION DE FINANZAS</v>
          </cell>
          <cell r="H289" t="str">
            <v>RECURSOS FINANCIEROS</v>
          </cell>
          <cell r="I289" t="str">
            <v>CONTROLISTA DE INSUMOS</v>
          </cell>
          <cell r="J289" t="str">
            <v>BS</v>
          </cell>
          <cell r="K289" t="str">
            <v>1 1 06 1 PR03 56</v>
          </cell>
          <cell r="P289">
            <v>0</v>
          </cell>
          <cell r="Q289" t="str">
            <v>00</v>
          </cell>
          <cell r="R289">
            <v>16178</v>
          </cell>
          <cell r="S289">
            <v>1000</v>
          </cell>
          <cell r="T289">
            <v>955</v>
          </cell>
          <cell r="U289">
            <v>18133</v>
          </cell>
          <cell r="V289">
            <v>16178</v>
          </cell>
          <cell r="W289" t="e">
            <v>#DIV/0!</v>
          </cell>
          <cell r="X289">
            <v>18133</v>
          </cell>
          <cell r="Y289" t="e">
            <v>#DIV/0!</v>
          </cell>
          <cell r="Z289" t="str">
            <v/>
          </cell>
        </row>
        <row r="290">
          <cell r="A290" t="str">
            <v>B286</v>
          </cell>
          <cell r="B290">
            <v>286</v>
          </cell>
          <cell r="C290">
            <v>2114</v>
          </cell>
          <cell r="D290" t="str">
            <v>BERMUDEZ PADILLA ALEJANDRO</v>
          </cell>
          <cell r="E290">
            <v>43440</v>
          </cell>
          <cell r="F290" t="str">
            <v>N/A</v>
          </cell>
          <cell r="G290" t="str">
            <v>DIRECCION DE FINANZAS</v>
          </cell>
          <cell r="H290" t="str">
            <v>COBRANZA ADMINISTRATIVA</v>
          </cell>
          <cell r="I290" t="str">
            <v>DIRECTOR DE COBRANZA ADMNISTRATIVA</v>
          </cell>
          <cell r="J290" t="str">
            <v>BC</v>
          </cell>
          <cell r="K290" t="str">
            <v>1 1 06 1 PR05 60</v>
          </cell>
          <cell r="P290">
            <v>0</v>
          </cell>
          <cell r="Q290" t="str">
            <v>21</v>
          </cell>
          <cell r="R290">
            <v>39023</v>
          </cell>
          <cell r="S290">
            <v>1808</v>
          </cell>
          <cell r="T290">
            <v>1299</v>
          </cell>
          <cell r="U290">
            <v>42130</v>
          </cell>
          <cell r="V290">
            <v>39023</v>
          </cell>
          <cell r="W290" t="e">
            <v>#DIV/0!</v>
          </cell>
          <cell r="X290">
            <v>42130</v>
          </cell>
          <cell r="Y290" t="e">
            <v>#DIV/0!</v>
          </cell>
          <cell r="Z290" t="str">
            <v/>
          </cell>
        </row>
        <row r="291">
          <cell r="A291" t="str">
            <v>B287</v>
          </cell>
          <cell r="B291">
            <v>287</v>
          </cell>
          <cell r="C291">
            <v>668</v>
          </cell>
          <cell r="D291" t="str">
            <v>RUIZ AGUIRRE MONICA</v>
          </cell>
          <cell r="E291">
            <v>36923</v>
          </cell>
          <cell r="F291" t="str">
            <v>SIEIPEJAL</v>
          </cell>
          <cell r="G291" t="str">
            <v>DIRECCION DE FINANZAS</v>
          </cell>
          <cell r="H291" t="str">
            <v>COBRANZA ADMINISTRATIVA</v>
          </cell>
          <cell r="I291" t="str">
            <v>ANALISTA ESPECIALIZADO</v>
          </cell>
          <cell r="J291" t="str">
            <v>BS</v>
          </cell>
          <cell r="K291" t="str">
            <v>1 1 06 1 PR05 60</v>
          </cell>
          <cell r="P291">
            <v>0</v>
          </cell>
          <cell r="Q291" t="str">
            <v>15</v>
          </cell>
          <cell r="R291">
            <v>20758</v>
          </cell>
          <cell r="S291">
            <v>1206</v>
          </cell>
          <cell r="T291">
            <v>955</v>
          </cell>
          <cell r="U291">
            <v>22919</v>
          </cell>
          <cell r="V291">
            <v>20758</v>
          </cell>
          <cell r="W291" t="e">
            <v>#DIV/0!</v>
          </cell>
          <cell r="X291">
            <v>22919</v>
          </cell>
          <cell r="Y291" t="e">
            <v>#DIV/0!</v>
          </cell>
          <cell r="Z291" t="str">
            <v/>
          </cell>
        </row>
        <row r="292">
          <cell r="A292" t="str">
            <v>B288</v>
          </cell>
          <cell r="B292">
            <v>288</v>
          </cell>
          <cell r="C292">
            <v>735</v>
          </cell>
          <cell r="D292" t="str">
            <v>DE LA PAZ ALONSO MARTHA PATRICIA</v>
          </cell>
          <cell r="E292">
            <v>37226</v>
          </cell>
          <cell r="F292" t="str">
            <v>STIPEJAL</v>
          </cell>
          <cell r="G292" t="str">
            <v>DIRECCION DE FINANZAS</v>
          </cell>
          <cell r="H292" t="str">
            <v>COBRANZA ADMINISTRATIVA</v>
          </cell>
          <cell r="I292" t="str">
            <v>COORDINADOR ADMINISTRATIVO</v>
          </cell>
          <cell r="J292" t="str">
            <v>BS</v>
          </cell>
          <cell r="K292" t="str">
            <v>1 1 06 1 PR05 60</v>
          </cell>
          <cell r="P292">
            <v>0</v>
          </cell>
          <cell r="Q292" t="str">
            <v>13</v>
          </cell>
          <cell r="R292">
            <v>16635</v>
          </cell>
          <cell r="S292">
            <v>1128</v>
          </cell>
          <cell r="T292">
            <v>903</v>
          </cell>
          <cell r="U292">
            <v>18666</v>
          </cell>
          <cell r="V292">
            <v>16635</v>
          </cell>
          <cell r="W292" t="e">
            <v>#DIV/0!</v>
          </cell>
          <cell r="X292">
            <v>18666</v>
          </cell>
          <cell r="Y292" t="e">
            <v>#DIV/0!</v>
          </cell>
          <cell r="Z292" t="str">
            <v/>
          </cell>
        </row>
        <row r="293">
          <cell r="A293" t="str">
            <v>B289</v>
          </cell>
          <cell r="B293">
            <v>289</v>
          </cell>
          <cell r="C293">
            <v>1037</v>
          </cell>
          <cell r="D293" t="str">
            <v>GONZALEZ CHAN KARINA DEL CARMEN</v>
          </cell>
          <cell r="E293">
            <v>38582</v>
          </cell>
          <cell r="F293" t="str">
            <v>STIPEJAL</v>
          </cell>
          <cell r="G293" t="str">
            <v>DIRECCION DE FINANZAS</v>
          </cell>
          <cell r="H293" t="str">
            <v>COBRANZA ADMINISTRATIVA</v>
          </cell>
          <cell r="I293" t="str">
            <v>COORDINADOR ADMINISTRATIVO</v>
          </cell>
          <cell r="J293" t="str">
            <v>BS</v>
          </cell>
          <cell r="K293" t="str">
            <v>1 1 06 1 PR05 60</v>
          </cell>
          <cell r="P293">
            <v>0</v>
          </cell>
          <cell r="Q293" t="str">
            <v>13</v>
          </cell>
          <cell r="R293">
            <v>16635</v>
          </cell>
          <cell r="S293">
            <v>1128</v>
          </cell>
          <cell r="T293">
            <v>903</v>
          </cell>
          <cell r="U293">
            <v>18666</v>
          </cell>
          <cell r="V293">
            <v>16635</v>
          </cell>
          <cell r="W293" t="e">
            <v>#DIV/0!</v>
          </cell>
          <cell r="X293">
            <v>18666</v>
          </cell>
          <cell r="Y293" t="e">
            <v>#DIV/0!</v>
          </cell>
          <cell r="Z293" t="str">
            <v/>
          </cell>
        </row>
        <row r="294">
          <cell r="A294" t="str">
            <v>B290</v>
          </cell>
          <cell r="B294">
            <v>290</v>
          </cell>
          <cell r="C294">
            <v>152</v>
          </cell>
          <cell r="D294" t="str">
            <v>MEDINA ORTIZ LAURA DEL CARMEN</v>
          </cell>
          <cell r="E294">
            <v>33855</v>
          </cell>
          <cell r="F294" t="str">
            <v>SIEIPEJAL</v>
          </cell>
          <cell r="G294" t="str">
            <v>DIRECCION DE FINANZAS</v>
          </cell>
          <cell r="H294" t="str">
            <v>COBRANZA ADMINISTRATIVA</v>
          </cell>
          <cell r="I294" t="str">
            <v>ANALISTA DE COBRANZA</v>
          </cell>
          <cell r="J294" t="str">
            <v>BS</v>
          </cell>
          <cell r="K294" t="str">
            <v>1 1 06 1 PR05 60</v>
          </cell>
          <cell r="P294">
            <v>0</v>
          </cell>
          <cell r="Q294" t="str">
            <v>12</v>
          </cell>
          <cell r="R294">
            <v>15441</v>
          </cell>
          <cell r="S294">
            <v>1099</v>
          </cell>
          <cell r="T294">
            <v>889</v>
          </cell>
          <cell r="U294">
            <v>17429</v>
          </cell>
          <cell r="V294">
            <v>15441</v>
          </cell>
          <cell r="W294" t="e">
            <v>#DIV/0!</v>
          </cell>
          <cell r="X294">
            <v>17429</v>
          </cell>
          <cell r="Y294" t="e">
            <v>#DIV/0!</v>
          </cell>
          <cell r="Z294" t="str">
            <v/>
          </cell>
        </row>
        <row r="295">
          <cell r="A295" t="str">
            <v>B291</v>
          </cell>
          <cell r="B295">
            <v>291</v>
          </cell>
          <cell r="C295">
            <v>178</v>
          </cell>
          <cell r="D295" t="str">
            <v>RUVALCABA MURILLO JORGE ALBERTO</v>
          </cell>
          <cell r="E295">
            <v>34381</v>
          </cell>
          <cell r="F295" t="str">
            <v>STIPEJAL</v>
          </cell>
          <cell r="G295" t="str">
            <v>DIRECCION DE FINANZAS</v>
          </cell>
          <cell r="H295" t="str">
            <v>COBRANZA ADMINISTRATIVA</v>
          </cell>
          <cell r="I295" t="str">
            <v>VERIFICADOR DE DEVOLUCION DE FONDOS</v>
          </cell>
          <cell r="J295" t="str">
            <v>BS</v>
          </cell>
          <cell r="K295" t="str">
            <v>1 1 06 1 PR05 60</v>
          </cell>
          <cell r="P295">
            <v>0</v>
          </cell>
          <cell r="Q295" t="str">
            <v>12</v>
          </cell>
          <cell r="R295">
            <v>15441</v>
          </cell>
          <cell r="S295">
            <v>1099</v>
          </cell>
          <cell r="T295">
            <v>889</v>
          </cell>
          <cell r="U295">
            <v>17429</v>
          </cell>
          <cell r="V295">
            <v>15441</v>
          </cell>
          <cell r="W295" t="e">
            <v>#DIV/0!</v>
          </cell>
          <cell r="X295">
            <v>17429</v>
          </cell>
          <cell r="Y295" t="e">
            <v>#DIV/0!</v>
          </cell>
          <cell r="Z295" t="str">
            <v/>
          </cell>
        </row>
        <row r="296">
          <cell r="A296" t="str">
            <v>B292</v>
          </cell>
          <cell r="B296">
            <v>292</v>
          </cell>
          <cell r="C296">
            <v>806</v>
          </cell>
          <cell r="D296" t="str">
            <v>GUZMAN ESCOBAR FABIAN ALBERTO</v>
          </cell>
          <cell r="E296">
            <v>37742</v>
          </cell>
          <cell r="F296" t="str">
            <v>STIPEJAL</v>
          </cell>
          <cell r="G296" t="str">
            <v>DIRECCION DE FINANZAS</v>
          </cell>
          <cell r="H296" t="str">
            <v>COBRANZA ADMINISTRATIVA</v>
          </cell>
          <cell r="I296" t="str">
            <v>CAJERO EDIFICIO CENTRAL</v>
          </cell>
          <cell r="J296" t="str">
            <v>BS</v>
          </cell>
          <cell r="K296" t="str">
            <v>1 1 06 1 PR05 60</v>
          </cell>
          <cell r="P296">
            <v>0</v>
          </cell>
          <cell r="Q296" t="str">
            <v>12</v>
          </cell>
          <cell r="R296">
            <v>15441</v>
          </cell>
          <cell r="S296">
            <v>1099</v>
          </cell>
          <cell r="T296">
            <v>889</v>
          </cell>
          <cell r="U296">
            <v>17429</v>
          </cell>
          <cell r="V296">
            <v>15441</v>
          </cell>
          <cell r="W296" t="e">
            <v>#DIV/0!</v>
          </cell>
          <cell r="X296">
            <v>17429</v>
          </cell>
          <cell r="Y296" t="e">
            <v>#DIV/0!</v>
          </cell>
          <cell r="Z296" t="str">
            <v/>
          </cell>
        </row>
        <row r="297">
          <cell r="A297" t="str">
            <v>B293</v>
          </cell>
          <cell r="B297">
            <v>293</v>
          </cell>
          <cell r="C297">
            <v>0</v>
          </cell>
          <cell r="D297" t="str">
            <v>VACANTE</v>
          </cell>
          <cell r="E297">
            <v>43830</v>
          </cell>
          <cell r="F297" t="str">
            <v>N/A</v>
          </cell>
          <cell r="G297" t="str">
            <v>DIRECCION DE FINANZAS</v>
          </cell>
          <cell r="H297" t="str">
            <v>COBRANZA ADMINISTRATIVA</v>
          </cell>
          <cell r="I297" t="str">
            <v>ANALISTA DE COBRANZA</v>
          </cell>
          <cell r="J297" t="str">
            <v>BC</v>
          </cell>
          <cell r="K297" t="str">
            <v>1 1 06 1 PR05 60</v>
          </cell>
          <cell r="P297">
            <v>0</v>
          </cell>
          <cell r="Q297" t="str">
            <v>11</v>
          </cell>
          <cell r="R297">
            <v>14472</v>
          </cell>
          <cell r="S297">
            <v>1093</v>
          </cell>
          <cell r="T297">
            <v>879</v>
          </cell>
          <cell r="U297">
            <v>16444</v>
          </cell>
          <cell r="V297">
            <v>14472</v>
          </cell>
          <cell r="W297" t="e">
            <v>#DIV/0!</v>
          </cell>
          <cell r="X297">
            <v>16444</v>
          </cell>
          <cell r="Y297" t="e">
            <v>#DIV/0!</v>
          </cell>
          <cell r="Z297" t="str">
            <v/>
          </cell>
        </row>
        <row r="298">
          <cell r="A298" t="str">
            <v>B294</v>
          </cell>
          <cell r="B298">
            <v>294</v>
          </cell>
          <cell r="C298">
            <v>2014</v>
          </cell>
          <cell r="D298" t="str">
            <v>MONTIEL PONCE ANA SAGRARIO</v>
          </cell>
          <cell r="E298">
            <v>43440</v>
          </cell>
          <cell r="F298" t="str">
            <v>STIPEJAL</v>
          </cell>
          <cell r="G298" t="str">
            <v>DIRECCION DE FINANZAS</v>
          </cell>
          <cell r="H298" t="str">
            <v>COBRANZA ADMINISTRATIVA</v>
          </cell>
          <cell r="I298" t="str">
            <v>ANALISTA DE COBRANZA</v>
          </cell>
          <cell r="J298" t="str">
            <v>BS</v>
          </cell>
          <cell r="K298" t="str">
            <v>1 1 06 1 PR05 60</v>
          </cell>
          <cell r="P298">
            <v>0</v>
          </cell>
          <cell r="Q298" t="str">
            <v>11</v>
          </cell>
          <cell r="R298">
            <v>14472</v>
          </cell>
          <cell r="S298">
            <v>1093</v>
          </cell>
          <cell r="T298">
            <v>879</v>
          </cell>
          <cell r="U298">
            <v>16444</v>
          </cell>
          <cell r="V298">
            <v>14472</v>
          </cell>
          <cell r="W298" t="e">
            <v>#DIV/0!</v>
          </cell>
          <cell r="X298">
            <v>16444</v>
          </cell>
          <cell r="Y298" t="e">
            <v>#DIV/0!</v>
          </cell>
          <cell r="Z298" t="str">
            <v/>
          </cell>
        </row>
        <row r="299">
          <cell r="A299" t="str">
            <v>B295</v>
          </cell>
          <cell r="B299">
            <v>295</v>
          </cell>
          <cell r="C299">
            <v>85</v>
          </cell>
          <cell r="D299" t="str">
            <v>SANCHEZ FLORES ANA JUDITH</v>
          </cell>
          <cell r="E299">
            <v>32798</v>
          </cell>
          <cell r="F299" t="str">
            <v>STIPEJAL</v>
          </cell>
          <cell r="G299" t="str">
            <v>DIRECCION DE FINANZAS</v>
          </cell>
          <cell r="H299" t="str">
            <v>COBRANZA ADMINISTRATIVA</v>
          </cell>
          <cell r="I299" t="str">
            <v>ANALISTA DE COBRANZA</v>
          </cell>
          <cell r="J299" t="str">
            <v>BS</v>
          </cell>
          <cell r="K299" t="str">
            <v>1 1 06 1 PR05 60</v>
          </cell>
          <cell r="P299">
            <v>0</v>
          </cell>
          <cell r="Q299" t="str">
            <v>11</v>
          </cell>
          <cell r="R299">
            <v>14472</v>
          </cell>
          <cell r="S299">
            <v>1093</v>
          </cell>
          <cell r="T299">
            <v>879</v>
          </cell>
          <cell r="U299">
            <v>16444</v>
          </cell>
          <cell r="V299">
            <v>14472</v>
          </cell>
          <cell r="W299" t="e">
            <v>#DIV/0!</v>
          </cell>
          <cell r="X299">
            <v>16444</v>
          </cell>
          <cell r="Y299" t="e">
            <v>#DIV/0!</v>
          </cell>
          <cell r="Z299" t="str">
            <v/>
          </cell>
        </row>
        <row r="300">
          <cell r="A300" t="str">
            <v>B296</v>
          </cell>
          <cell r="B300">
            <v>296</v>
          </cell>
          <cell r="C300">
            <v>841</v>
          </cell>
          <cell r="D300" t="str">
            <v>OROZCO TORRES ARIEL ARAFAT</v>
          </cell>
          <cell r="E300">
            <v>37773</v>
          </cell>
          <cell r="F300" t="str">
            <v>SIEIPEJAL</v>
          </cell>
          <cell r="G300" t="str">
            <v>DIRECCION DE FINANZAS</v>
          </cell>
          <cell r="H300" t="str">
            <v>COBRANZA ADMINISTRATIVA</v>
          </cell>
          <cell r="I300" t="str">
            <v>ANALISTA DE COBRANZA</v>
          </cell>
          <cell r="J300" t="str">
            <v>BS</v>
          </cell>
          <cell r="K300" t="str">
            <v>1 1 06 1 PR05 60</v>
          </cell>
          <cell r="P300">
            <v>0</v>
          </cell>
          <cell r="Q300" t="str">
            <v>11</v>
          </cell>
          <cell r="R300">
            <v>14472</v>
          </cell>
          <cell r="S300">
            <v>1093</v>
          </cell>
          <cell r="T300">
            <v>879</v>
          </cell>
          <cell r="U300">
            <v>16444</v>
          </cell>
          <cell r="V300">
            <v>14472</v>
          </cell>
          <cell r="W300" t="e">
            <v>#DIV/0!</v>
          </cell>
          <cell r="X300">
            <v>16444</v>
          </cell>
          <cell r="Y300" t="e">
            <v>#DIV/0!</v>
          </cell>
          <cell r="Z300" t="str">
            <v/>
          </cell>
        </row>
        <row r="301">
          <cell r="A301" t="str">
            <v>B297</v>
          </cell>
          <cell r="B301">
            <v>297</v>
          </cell>
          <cell r="C301">
            <v>966</v>
          </cell>
          <cell r="D301" t="str">
            <v>ULLOA GARCIA MARIA DEL CONSUELO</v>
          </cell>
          <cell r="E301">
            <v>38247</v>
          </cell>
          <cell r="F301" t="str">
            <v>SIEIPEJAL</v>
          </cell>
          <cell r="G301" t="str">
            <v>DIRECCION DE FINANZAS</v>
          </cell>
          <cell r="H301" t="str">
            <v>COBRANZA ADMINISTRATIVA</v>
          </cell>
          <cell r="I301" t="str">
            <v>ANALISTA DE COBRANZA</v>
          </cell>
          <cell r="J301" t="str">
            <v>BS</v>
          </cell>
          <cell r="K301" t="str">
            <v>1 1 06 1 PR05 60</v>
          </cell>
          <cell r="P301">
            <v>0</v>
          </cell>
          <cell r="Q301" t="str">
            <v>11</v>
          </cell>
          <cell r="R301">
            <v>14472</v>
          </cell>
          <cell r="S301">
            <v>1093</v>
          </cell>
          <cell r="T301">
            <v>879</v>
          </cell>
          <cell r="U301">
            <v>16444</v>
          </cell>
          <cell r="V301">
            <v>14472</v>
          </cell>
          <cell r="W301" t="e">
            <v>#DIV/0!</v>
          </cell>
          <cell r="X301">
            <v>16444</v>
          </cell>
          <cell r="Y301" t="e">
            <v>#DIV/0!</v>
          </cell>
          <cell r="Z301" t="str">
            <v/>
          </cell>
        </row>
        <row r="302">
          <cell r="A302" t="str">
            <v>B298</v>
          </cell>
          <cell r="B302">
            <v>298</v>
          </cell>
          <cell r="C302">
            <v>972</v>
          </cell>
          <cell r="D302" t="str">
            <v>SOLORIO HERRERA JOSE LUIS</v>
          </cell>
          <cell r="E302">
            <v>38839</v>
          </cell>
          <cell r="F302" t="str">
            <v>STIPEJAL</v>
          </cell>
          <cell r="G302" t="str">
            <v>DIRECCION DE FINANZAS</v>
          </cell>
          <cell r="H302" t="str">
            <v>COBRANZA ADMINISTRATIVA</v>
          </cell>
          <cell r="I302" t="str">
            <v>ANALISTA DE COBRANZA</v>
          </cell>
          <cell r="J302" t="str">
            <v>BS</v>
          </cell>
          <cell r="K302" t="str">
            <v>1 1 06 1 PR05 60</v>
          </cell>
          <cell r="P302">
            <v>0</v>
          </cell>
          <cell r="Q302" t="str">
            <v>11</v>
          </cell>
          <cell r="R302">
            <v>14472</v>
          </cell>
          <cell r="S302">
            <v>1093</v>
          </cell>
          <cell r="T302">
            <v>879</v>
          </cell>
          <cell r="U302">
            <v>16444</v>
          </cell>
          <cell r="V302">
            <v>14472</v>
          </cell>
          <cell r="W302" t="e">
            <v>#DIV/0!</v>
          </cell>
          <cell r="X302">
            <v>16444</v>
          </cell>
          <cell r="Y302" t="e">
            <v>#DIV/0!</v>
          </cell>
          <cell r="Z302" t="str">
            <v/>
          </cell>
        </row>
        <row r="303">
          <cell r="A303" t="str">
            <v>B299</v>
          </cell>
          <cell r="B303">
            <v>299</v>
          </cell>
          <cell r="C303">
            <v>997</v>
          </cell>
          <cell r="D303" t="str">
            <v>LORENCE DELGADO ARCELIA CATALINA</v>
          </cell>
          <cell r="E303">
            <v>38362</v>
          </cell>
          <cell r="F303" t="str">
            <v>STIPEJAL</v>
          </cell>
          <cell r="G303" t="str">
            <v>DIRECCION DE FINANZAS</v>
          </cell>
          <cell r="H303" t="str">
            <v>COBRANZA ADMINISTRATIVA</v>
          </cell>
          <cell r="I303" t="str">
            <v>ANALISTA DE COBRANZA</v>
          </cell>
          <cell r="J303" t="str">
            <v>BS</v>
          </cell>
          <cell r="K303" t="str">
            <v>1 1 06 1 PR05 60</v>
          </cell>
          <cell r="P303">
            <v>0</v>
          </cell>
          <cell r="Q303" t="str">
            <v>11</v>
          </cell>
          <cell r="R303">
            <v>14472</v>
          </cell>
          <cell r="S303">
            <v>1093</v>
          </cell>
          <cell r="T303">
            <v>879</v>
          </cell>
          <cell r="U303">
            <v>16444</v>
          </cell>
          <cell r="V303">
            <v>14472</v>
          </cell>
          <cell r="W303" t="e">
            <v>#DIV/0!</v>
          </cell>
          <cell r="X303">
            <v>16444</v>
          </cell>
          <cell r="Y303" t="e">
            <v>#DIV/0!</v>
          </cell>
          <cell r="Z303" t="str">
            <v/>
          </cell>
        </row>
        <row r="304">
          <cell r="A304" t="str">
            <v>B300</v>
          </cell>
          <cell r="B304">
            <v>300</v>
          </cell>
          <cell r="C304">
            <v>1265</v>
          </cell>
          <cell r="D304" t="str">
            <v>DAVALOS LOPEZ MIRIAM ALEJANDRA</v>
          </cell>
          <cell r="E304">
            <v>42917</v>
          </cell>
          <cell r="F304" t="str">
            <v>STIPEJAL</v>
          </cell>
          <cell r="G304" t="str">
            <v>DIRECCION DE FINANZAS</v>
          </cell>
          <cell r="H304" t="str">
            <v>COBRANZA ADMINISTRATIVA</v>
          </cell>
          <cell r="I304" t="str">
            <v>ANALISTA DE COBRANZA</v>
          </cell>
          <cell r="J304" t="str">
            <v>BS</v>
          </cell>
          <cell r="K304" t="str">
            <v>1 1 06 1 PR05 60</v>
          </cell>
          <cell r="P304">
            <v>0</v>
          </cell>
          <cell r="Q304" t="str">
            <v>11</v>
          </cell>
          <cell r="R304">
            <v>14472</v>
          </cell>
          <cell r="S304">
            <v>1093</v>
          </cell>
          <cell r="T304">
            <v>879</v>
          </cell>
          <cell r="U304">
            <v>16444</v>
          </cell>
          <cell r="V304">
            <v>14472</v>
          </cell>
          <cell r="W304" t="e">
            <v>#DIV/0!</v>
          </cell>
          <cell r="X304">
            <v>16444</v>
          </cell>
          <cell r="Y304" t="e">
            <v>#DIV/0!</v>
          </cell>
          <cell r="Z304" t="str">
            <v/>
          </cell>
        </row>
        <row r="305">
          <cell r="A305" t="str">
            <v>B301</v>
          </cell>
          <cell r="B305">
            <v>301</v>
          </cell>
          <cell r="C305">
            <v>1284</v>
          </cell>
          <cell r="D305" t="str">
            <v>SALDAÑA RODRIGUEZ ROSALVA</v>
          </cell>
          <cell r="E305">
            <v>42156</v>
          </cell>
          <cell r="F305" t="str">
            <v>SIEIPEJAL</v>
          </cell>
          <cell r="G305" t="str">
            <v>DIRECCION DE FINANZAS</v>
          </cell>
          <cell r="H305" t="str">
            <v>COBRANZA ADMINISTRATIVA</v>
          </cell>
          <cell r="I305" t="str">
            <v>ANALISTA DE COBRANZA</v>
          </cell>
          <cell r="J305" t="str">
            <v>BS</v>
          </cell>
          <cell r="K305" t="str">
            <v>1 1 06 1 PR05 60</v>
          </cell>
          <cell r="P305">
            <v>0</v>
          </cell>
          <cell r="Q305" t="str">
            <v>11</v>
          </cell>
          <cell r="R305">
            <v>14472</v>
          </cell>
          <cell r="S305">
            <v>1093</v>
          </cell>
          <cell r="T305">
            <v>879</v>
          </cell>
          <cell r="U305">
            <v>16444</v>
          </cell>
          <cell r="V305">
            <v>14472</v>
          </cell>
          <cell r="W305" t="e">
            <v>#DIV/0!</v>
          </cell>
          <cell r="X305">
            <v>16444</v>
          </cell>
          <cell r="Y305" t="e">
            <v>#DIV/0!</v>
          </cell>
          <cell r="Z305" t="str">
            <v/>
          </cell>
        </row>
        <row r="306">
          <cell r="A306" t="str">
            <v>B302</v>
          </cell>
          <cell r="B306">
            <v>302</v>
          </cell>
          <cell r="C306">
            <v>1686</v>
          </cell>
          <cell r="D306" t="str">
            <v>DELGADO MERCADO HORACIO</v>
          </cell>
          <cell r="E306">
            <v>42430</v>
          </cell>
          <cell r="F306" t="str">
            <v>STIPEJAL</v>
          </cell>
          <cell r="G306" t="str">
            <v>DIRECCION DE FINANZAS</v>
          </cell>
          <cell r="H306" t="str">
            <v>COBRANZA ADMINISTRATIVA</v>
          </cell>
          <cell r="I306" t="str">
            <v>ANALISTA DE COBRANZA</v>
          </cell>
          <cell r="J306" t="str">
            <v>BS</v>
          </cell>
          <cell r="K306" t="str">
            <v>1 1 06 1 PR05 60</v>
          </cell>
          <cell r="P306">
            <v>0</v>
          </cell>
          <cell r="Q306" t="str">
            <v>11</v>
          </cell>
          <cell r="R306">
            <v>14472</v>
          </cell>
          <cell r="S306">
            <v>1093</v>
          </cell>
          <cell r="T306">
            <v>879</v>
          </cell>
          <cell r="U306">
            <v>16444</v>
          </cell>
          <cell r="V306">
            <v>14472</v>
          </cell>
          <cell r="W306" t="e">
            <v>#DIV/0!</v>
          </cell>
          <cell r="X306">
            <v>16444</v>
          </cell>
          <cell r="Y306" t="e">
            <v>#DIV/0!</v>
          </cell>
          <cell r="Z306" t="str">
            <v/>
          </cell>
        </row>
        <row r="307">
          <cell r="A307" t="str">
            <v>B303</v>
          </cell>
          <cell r="B307">
            <v>303</v>
          </cell>
          <cell r="C307">
            <v>1809</v>
          </cell>
          <cell r="D307" t="str">
            <v>REYNOSO GARCIA FRANCISCO JAVIER</v>
          </cell>
          <cell r="E307">
            <v>42149</v>
          </cell>
          <cell r="F307" t="str">
            <v>STIPEJAL</v>
          </cell>
          <cell r="G307" t="str">
            <v>DIRECCION DE FINANZAS</v>
          </cell>
          <cell r="H307" t="str">
            <v>COBRANZA ADMINISTRATIVA</v>
          </cell>
          <cell r="I307" t="str">
            <v>ANALISTA DE COBRANZA</v>
          </cell>
          <cell r="J307" t="str">
            <v>BS</v>
          </cell>
          <cell r="K307" t="str">
            <v>1 1 06 1 PR05 60</v>
          </cell>
          <cell r="P307">
            <v>0</v>
          </cell>
          <cell r="Q307" t="str">
            <v>11</v>
          </cell>
          <cell r="R307">
            <v>14472</v>
          </cell>
          <cell r="S307">
            <v>1093</v>
          </cell>
          <cell r="T307">
            <v>879</v>
          </cell>
          <cell r="U307">
            <v>16444</v>
          </cell>
          <cell r="V307">
            <v>14472</v>
          </cell>
          <cell r="W307" t="e">
            <v>#DIV/0!</v>
          </cell>
          <cell r="X307">
            <v>16444</v>
          </cell>
          <cell r="Y307" t="e">
            <v>#DIV/0!</v>
          </cell>
          <cell r="Z307" t="str">
            <v/>
          </cell>
        </row>
        <row r="308">
          <cell r="A308" t="str">
            <v>B304</v>
          </cell>
          <cell r="B308">
            <v>304</v>
          </cell>
          <cell r="C308">
            <v>1865</v>
          </cell>
          <cell r="D308" t="str">
            <v>RODRIGUEZ MORALES MARIO</v>
          </cell>
          <cell r="E308">
            <v>42917</v>
          </cell>
          <cell r="F308" t="str">
            <v>STIPEJAL</v>
          </cell>
          <cell r="G308" t="str">
            <v>DIRECCION DE FINANZAS</v>
          </cell>
          <cell r="H308" t="str">
            <v>COBRANZA ADMINISTRATIVA</v>
          </cell>
          <cell r="I308" t="str">
            <v>ANALISTA DE COBRANZA</v>
          </cell>
          <cell r="J308" t="str">
            <v>BS</v>
          </cell>
          <cell r="K308" t="str">
            <v>1 1 06 1 PR05 60</v>
          </cell>
          <cell r="P308">
            <v>0</v>
          </cell>
          <cell r="Q308" t="str">
            <v>11</v>
          </cell>
          <cell r="R308">
            <v>14472</v>
          </cell>
          <cell r="S308">
            <v>1093</v>
          </cell>
          <cell r="T308">
            <v>879</v>
          </cell>
          <cell r="U308">
            <v>16444</v>
          </cell>
          <cell r="V308">
            <v>14472</v>
          </cell>
          <cell r="W308" t="e">
            <v>#DIV/0!</v>
          </cell>
          <cell r="X308">
            <v>16444</v>
          </cell>
          <cell r="Y308" t="e">
            <v>#DIV/0!</v>
          </cell>
          <cell r="Z308" t="str">
            <v/>
          </cell>
        </row>
        <row r="309">
          <cell r="A309" t="str">
            <v>B305</v>
          </cell>
          <cell r="B309">
            <v>305</v>
          </cell>
          <cell r="C309">
            <v>799</v>
          </cell>
          <cell r="D309" t="str">
            <v>DIAZ ROBLES CYNTHIA VANESSA</v>
          </cell>
          <cell r="E309">
            <v>37469</v>
          </cell>
          <cell r="F309" t="str">
            <v>STIPEJAL</v>
          </cell>
          <cell r="G309" t="str">
            <v>DIRECCION DE FINANZAS</v>
          </cell>
          <cell r="H309" t="str">
            <v>COBRANZA ADMINISTRATIVA</v>
          </cell>
          <cell r="I309" t="str">
            <v>ANALISTA DE COBRANZA</v>
          </cell>
          <cell r="J309" t="str">
            <v>BS</v>
          </cell>
          <cell r="K309" t="str">
            <v>1 1 06 1 PR05 60</v>
          </cell>
          <cell r="P309">
            <v>0</v>
          </cell>
          <cell r="Q309" t="str">
            <v>11</v>
          </cell>
          <cell r="R309">
            <v>14472</v>
          </cell>
          <cell r="S309">
            <v>1093</v>
          </cell>
          <cell r="T309">
            <v>879</v>
          </cell>
          <cell r="U309">
            <v>16444</v>
          </cell>
          <cell r="V309">
            <v>14472</v>
          </cell>
          <cell r="W309" t="e">
            <v>#DIV/0!</v>
          </cell>
          <cell r="X309">
            <v>16444</v>
          </cell>
          <cell r="Y309" t="e">
            <v>#DIV/0!</v>
          </cell>
          <cell r="Z309" t="str">
            <v/>
          </cell>
        </row>
        <row r="310">
          <cell r="A310" t="str">
            <v>B306</v>
          </cell>
          <cell r="B310">
            <v>306</v>
          </cell>
          <cell r="C310">
            <v>1446</v>
          </cell>
          <cell r="D310" t="str">
            <v>LOPEZ CARRANZA MIGUEL JOSE</v>
          </cell>
          <cell r="E310">
            <v>41061</v>
          </cell>
          <cell r="F310" t="str">
            <v>SIEIPEJAL</v>
          </cell>
          <cell r="G310" t="str">
            <v>DIRECCION DE FINANZAS</v>
          </cell>
          <cell r="H310" t="str">
            <v>COBRANZA ADMINISTRATIVA</v>
          </cell>
          <cell r="I310" t="str">
            <v>ANALISTA DE COBRANZA</v>
          </cell>
          <cell r="J310" t="str">
            <v>BS</v>
          </cell>
          <cell r="K310" t="str">
            <v>1 1 06 1 PR05 60</v>
          </cell>
          <cell r="P310">
            <v>0</v>
          </cell>
          <cell r="Q310" t="str">
            <v>11</v>
          </cell>
          <cell r="R310">
            <v>14472</v>
          </cell>
          <cell r="S310">
            <v>1093</v>
          </cell>
          <cell r="T310">
            <v>879</v>
          </cell>
          <cell r="U310">
            <v>16444</v>
          </cell>
          <cell r="V310">
            <v>14472</v>
          </cell>
          <cell r="W310" t="e">
            <v>#DIV/0!</v>
          </cell>
          <cell r="X310">
            <v>16444</v>
          </cell>
          <cell r="Y310" t="e">
            <v>#DIV/0!</v>
          </cell>
          <cell r="Z310" t="str">
            <v/>
          </cell>
        </row>
        <row r="311">
          <cell r="A311" t="str">
            <v>B307</v>
          </cell>
          <cell r="B311">
            <v>307</v>
          </cell>
          <cell r="C311">
            <v>1443</v>
          </cell>
          <cell r="D311" t="str">
            <v>VAZQUEZ HERNANDEZ FERNANDO RAMON</v>
          </cell>
          <cell r="E311">
            <v>41061</v>
          </cell>
          <cell r="F311" t="str">
            <v>SIEIPEJAL</v>
          </cell>
          <cell r="G311" t="str">
            <v>DIRECCION DE FINANZAS</v>
          </cell>
          <cell r="H311" t="str">
            <v>COBRANZA ADMINISTRATIVA</v>
          </cell>
          <cell r="I311" t="str">
            <v>ANALISTA DE COBRANZA</v>
          </cell>
          <cell r="J311" t="str">
            <v>BS</v>
          </cell>
          <cell r="K311" t="str">
            <v>1 1 06 1 PR05 60</v>
          </cell>
          <cell r="P311">
            <v>0</v>
          </cell>
          <cell r="Q311" t="str">
            <v>11</v>
          </cell>
          <cell r="R311">
            <v>14472</v>
          </cell>
          <cell r="S311">
            <v>1093</v>
          </cell>
          <cell r="T311">
            <v>879</v>
          </cell>
          <cell r="U311">
            <v>16444</v>
          </cell>
          <cell r="V311">
            <v>14472</v>
          </cell>
          <cell r="W311" t="e">
            <v>#DIV/0!</v>
          </cell>
          <cell r="X311">
            <v>16444</v>
          </cell>
          <cell r="Y311" t="e">
            <v>#DIV/0!</v>
          </cell>
          <cell r="Z311" t="str">
            <v/>
          </cell>
        </row>
        <row r="312">
          <cell r="A312" t="str">
            <v>T308</v>
          </cell>
          <cell r="B312">
            <v>308</v>
          </cell>
          <cell r="C312">
            <v>1738</v>
          </cell>
          <cell r="D312" t="str">
            <v>MARTIN CASILLAS ETZAEL</v>
          </cell>
          <cell r="E312">
            <v>41814</v>
          </cell>
          <cell r="F312" t="str">
            <v>N/A</v>
          </cell>
          <cell r="G312" t="str">
            <v>DIRECCION DE FINANZAS</v>
          </cell>
          <cell r="H312" t="str">
            <v>COBRANZA ADMINISTRATIVA</v>
          </cell>
          <cell r="I312" t="str">
            <v>TECNICO CONTABLE</v>
          </cell>
          <cell r="J312" t="str">
            <v>TR</v>
          </cell>
          <cell r="K312" t="str">
            <v>1 1 06 1 PR05 60</v>
          </cell>
          <cell r="P312">
            <v>0</v>
          </cell>
          <cell r="Q312" t="str">
            <v>11</v>
          </cell>
          <cell r="R312">
            <v>14472</v>
          </cell>
          <cell r="S312">
            <v>0</v>
          </cell>
          <cell r="T312">
            <v>0</v>
          </cell>
          <cell r="U312">
            <v>14472</v>
          </cell>
          <cell r="V312">
            <v>14472</v>
          </cell>
          <cell r="W312" t="e">
            <v>#DIV/0!</v>
          </cell>
          <cell r="X312">
            <v>14472</v>
          </cell>
          <cell r="Y312" t="e">
            <v>#DIV/0!</v>
          </cell>
          <cell r="Z312" t="str">
            <v/>
          </cell>
        </row>
        <row r="313">
          <cell r="A313" t="str">
            <v>B309</v>
          </cell>
          <cell r="B313">
            <v>309</v>
          </cell>
          <cell r="C313">
            <v>1250</v>
          </cell>
          <cell r="D313" t="str">
            <v>MARTINEZ RUVALCABA MAYRA LIZBETH</v>
          </cell>
          <cell r="E313">
            <v>43282</v>
          </cell>
          <cell r="F313" t="str">
            <v>STIPEJAL</v>
          </cell>
          <cell r="G313" t="str">
            <v>DIRECCION DE FINANZAS</v>
          </cell>
          <cell r="H313" t="str">
            <v>COBRANZA ADMINISTRATIVA</v>
          </cell>
          <cell r="I313" t="str">
            <v xml:space="preserve">AUXILIAR CONTABLE </v>
          </cell>
          <cell r="J313" t="str">
            <v>BS</v>
          </cell>
          <cell r="K313" t="str">
            <v>1 1 06 1 PR05 60</v>
          </cell>
          <cell r="P313">
            <v>0</v>
          </cell>
          <cell r="Q313" t="str">
            <v>10</v>
          </cell>
          <cell r="R313">
            <v>13726</v>
          </cell>
          <cell r="S313">
            <v>1046</v>
          </cell>
          <cell r="T313">
            <v>866</v>
          </cell>
          <cell r="U313">
            <v>15638</v>
          </cell>
          <cell r="V313">
            <v>13726</v>
          </cell>
          <cell r="W313" t="e">
            <v>#DIV/0!</v>
          </cell>
          <cell r="X313">
            <v>15638</v>
          </cell>
          <cell r="Y313" t="e">
            <v>#DIV/0!</v>
          </cell>
          <cell r="Z313" t="str">
            <v/>
          </cell>
        </row>
        <row r="314">
          <cell r="A314" t="str">
            <v>B310</v>
          </cell>
          <cell r="B314">
            <v>310</v>
          </cell>
          <cell r="C314">
            <v>1234</v>
          </cell>
          <cell r="D314" t="str">
            <v>HERNANDEZ CORTES ROSA ISELA ADRIANA</v>
          </cell>
          <cell r="E314">
            <v>41518</v>
          </cell>
          <cell r="F314" t="str">
            <v>SIEIPEJAL</v>
          </cell>
          <cell r="G314" t="str">
            <v>DIRECCION DE FINANZAS</v>
          </cell>
          <cell r="H314" t="str">
            <v>COBRANZA ADMINISTRATIVA</v>
          </cell>
          <cell r="I314" t="str">
            <v>AUXILIAR ADMINISTRATIVO</v>
          </cell>
          <cell r="J314" t="str">
            <v>BS</v>
          </cell>
          <cell r="K314" t="str">
            <v>1 1 06 1 PR05 60</v>
          </cell>
          <cell r="P314">
            <v>0</v>
          </cell>
          <cell r="Q314" t="str">
            <v>10</v>
          </cell>
          <cell r="R314">
            <v>13726</v>
          </cell>
          <cell r="S314">
            <v>1046</v>
          </cell>
          <cell r="T314">
            <v>866</v>
          </cell>
          <cell r="U314">
            <v>15638</v>
          </cell>
          <cell r="V314">
            <v>13726</v>
          </cell>
          <cell r="W314" t="e">
            <v>#DIV/0!</v>
          </cell>
          <cell r="X314">
            <v>15638</v>
          </cell>
          <cell r="Y314" t="e">
            <v>#DIV/0!</v>
          </cell>
          <cell r="Z314" t="str">
            <v/>
          </cell>
        </row>
        <row r="315">
          <cell r="A315" t="str">
            <v>B311</v>
          </cell>
          <cell r="B315">
            <v>311</v>
          </cell>
          <cell r="C315">
            <v>913</v>
          </cell>
          <cell r="D315" t="str">
            <v>RAMIREZ RODRIGUEZ RAMON</v>
          </cell>
          <cell r="E315">
            <v>38062</v>
          </cell>
          <cell r="F315" t="str">
            <v>SIEIPEJAL</v>
          </cell>
          <cell r="G315" t="str">
            <v>DIRECCION DE FINANZAS</v>
          </cell>
          <cell r="H315" t="str">
            <v>COBRANZA ADMINISTRATIVA</v>
          </cell>
          <cell r="I315" t="str">
            <v>CAJERO A</v>
          </cell>
          <cell r="J315" t="str">
            <v>BS</v>
          </cell>
          <cell r="K315" t="str">
            <v>1 1 06 1 PR05 60</v>
          </cell>
          <cell r="P315">
            <v>0</v>
          </cell>
          <cell r="Q315" t="str">
            <v>09</v>
          </cell>
          <cell r="R315">
            <v>13401</v>
          </cell>
          <cell r="S315">
            <v>957</v>
          </cell>
          <cell r="T315">
            <v>861</v>
          </cell>
          <cell r="U315">
            <v>15219</v>
          </cell>
          <cell r="V315">
            <v>13401</v>
          </cell>
          <cell r="W315" t="e">
            <v>#DIV/0!</v>
          </cell>
          <cell r="X315">
            <v>15219</v>
          </cell>
          <cell r="Y315" t="e">
            <v>#DIV/0!</v>
          </cell>
          <cell r="Z315" t="str">
            <v/>
          </cell>
        </row>
        <row r="316">
          <cell r="A316" t="str">
            <v>B312</v>
          </cell>
          <cell r="B316">
            <v>312</v>
          </cell>
          <cell r="C316">
            <v>1238</v>
          </cell>
          <cell r="D316" t="str">
            <v>ROBLES HERRERA CLARA LETICIA</v>
          </cell>
          <cell r="E316">
            <v>43132</v>
          </cell>
          <cell r="F316" t="str">
            <v>SIEIPEJAL</v>
          </cell>
          <cell r="G316" t="str">
            <v>DIRECCION DE FINANZAS</v>
          </cell>
          <cell r="H316" t="str">
            <v>COBRANZA ADMINISTRATIVA</v>
          </cell>
          <cell r="I316" t="str">
            <v>AUXILIAR ADMINISTRATIVO</v>
          </cell>
          <cell r="J316" t="str">
            <v>BS</v>
          </cell>
          <cell r="K316" t="str">
            <v>1 1 06 1 PR05 60</v>
          </cell>
          <cell r="P316">
            <v>0</v>
          </cell>
          <cell r="Q316" t="str">
            <v>08</v>
          </cell>
          <cell r="R316">
            <v>12703</v>
          </cell>
          <cell r="S316">
            <v>941</v>
          </cell>
          <cell r="T316">
            <v>845</v>
          </cell>
          <cell r="U316">
            <v>14489</v>
          </cell>
          <cell r="V316">
            <v>12703</v>
          </cell>
          <cell r="W316" t="e">
            <v>#DIV/0!</v>
          </cell>
          <cell r="X316">
            <v>14489</v>
          </cell>
          <cell r="Y316" t="e">
            <v>#DIV/0!</v>
          </cell>
          <cell r="Z316" t="str">
            <v/>
          </cell>
        </row>
        <row r="317">
          <cell r="A317" t="str">
            <v>B313</v>
          </cell>
          <cell r="B317">
            <v>313</v>
          </cell>
          <cell r="C317">
            <v>1762</v>
          </cell>
          <cell r="D317" t="str">
            <v>NIETO MARQUEZ JUAN MANUEL</v>
          </cell>
          <cell r="E317">
            <v>43282</v>
          </cell>
          <cell r="F317" t="str">
            <v>STIPEJAL</v>
          </cell>
          <cell r="G317" t="str">
            <v>DIRECCION DE FINANZAS</v>
          </cell>
          <cell r="H317" t="str">
            <v>COBRANZA ADMINISTRATIVA</v>
          </cell>
          <cell r="I317" t="str">
            <v>AUXILIAR ADMINISTRATIVO</v>
          </cell>
          <cell r="J317" t="str">
            <v>BS</v>
          </cell>
          <cell r="K317" t="str">
            <v>1 1 06 1 PR05 60</v>
          </cell>
          <cell r="P317">
            <v>0</v>
          </cell>
          <cell r="Q317" t="str">
            <v>08</v>
          </cell>
          <cell r="R317">
            <v>12703</v>
          </cell>
          <cell r="S317">
            <v>941</v>
          </cell>
          <cell r="T317">
            <v>845</v>
          </cell>
          <cell r="U317">
            <v>14489</v>
          </cell>
          <cell r="V317">
            <v>12703</v>
          </cell>
          <cell r="W317" t="e">
            <v>#DIV/0!</v>
          </cell>
          <cell r="X317">
            <v>14489</v>
          </cell>
          <cell r="Y317" t="e">
            <v>#DIV/0!</v>
          </cell>
          <cell r="Z317" t="str">
            <v/>
          </cell>
        </row>
        <row r="318">
          <cell r="A318" t="str">
            <v>B314</v>
          </cell>
          <cell r="B318">
            <v>314</v>
          </cell>
          <cell r="C318">
            <v>0</v>
          </cell>
          <cell r="D318" t="str">
            <v>VACANTE</v>
          </cell>
          <cell r="E318">
            <v>43830</v>
          </cell>
          <cell r="F318" t="str">
            <v>N/A</v>
          </cell>
          <cell r="G318" t="str">
            <v>DIRECCION DE FINANZAS</v>
          </cell>
          <cell r="H318" t="str">
            <v>UNIDAD DE ESTUDIOS ECONOMICOS, ACTUARIALES Y DE PRESUPUESTO</v>
          </cell>
          <cell r="I318" t="str">
            <v>DIRECTOR DE LA UNIDAD DE ESTUDIOS ECONOMICOS, ACTUARIALES Y PRESPUESTO</v>
          </cell>
          <cell r="J318" t="str">
            <v>BC</v>
          </cell>
          <cell r="K318" t="str">
            <v>1 1 06 1 PR29 53</v>
          </cell>
          <cell r="P318">
            <v>0</v>
          </cell>
          <cell r="Q318" t="str">
            <v>23</v>
          </cell>
          <cell r="R318">
            <v>47094</v>
          </cell>
          <cell r="S318">
            <v>1920</v>
          </cell>
          <cell r="T318">
            <v>1376</v>
          </cell>
          <cell r="U318">
            <v>50390</v>
          </cell>
          <cell r="V318">
            <v>47094</v>
          </cell>
          <cell r="W318" t="e">
            <v>#DIV/0!</v>
          </cell>
          <cell r="X318">
            <v>50390</v>
          </cell>
          <cell r="Y318" t="e">
            <v>#DIV/0!</v>
          </cell>
          <cell r="Z318" t="str">
            <v/>
          </cell>
        </row>
        <row r="319">
          <cell r="A319" t="str">
            <v>B315</v>
          </cell>
          <cell r="B319">
            <v>315</v>
          </cell>
          <cell r="C319">
            <v>897</v>
          </cell>
          <cell r="D319" t="str">
            <v>FARIAS OROZCO ANAIS</v>
          </cell>
          <cell r="E319">
            <v>38018</v>
          </cell>
          <cell r="F319" t="str">
            <v>N/A</v>
          </cell>
          <cell r="G319" t="str">
            <v>DIRECCION DE FINANZAS</v>
          </cell>
          <cell r="H319" t="str">
            <v>UNIDAD DE ESTUDIOS ECONOMICOS, ACTUARIALES Y DE PRESUPUESTO</v>
          </cell>
          <cell r="I319" t="str">
            <v>ESPECIALISTA EN ESTUDIOS Y EVALUACION DE PROYECTOS</v>
          </cell>
          <cell r="J319" t="str">
            <v>BC</v>
          </cell>
          <cell r="K319" t="str">
            <v>1 1 06 1 PR29 53</v>
          </cell>
          <cell r="P319">
            <v>0</v>
          </cell>
          <cell r="Q319" t="str">
            <v>18</v>
          </cell>
          <cell r="R319">
            <v>29714</v>
          </cell>
          <cell r="S319">
            <v>1465</v>
          </cell>
          <cell r="T319">
            <v>1087</v>
          </cell>
          <cell r="U319">
            <v>32266</v>
          </cell>
          <cell r="V319">
            <v>29714</v>
          </cell>
          <cell r="W319" t="e">
            <v>#DIV/0!</v>
          </cell>
          <cell r="X319">
            <v>32266</v>
          </cell>
          <cell r="Y319" t="e">
            <v>#DIV/0!</v>
          </cell>
          <cell r="Z319" t="str">
            <v/>
          </cell>
        </row>
        <row r="320">
          <cell r="A320" t="str">
            <v>B316</v>
          </cell>
          <cell r="B320">
            <v>316</v>
          </cell>
          <cell r="C320">
            <v>2335</v>
          </cell>
          <cell r="D320" t="str">
            <v>MONTERO VILLANUEVA ISRAEL</v>
          </cell>
          <cell r="E320">
            <v>43907</v>
          </cell>
          <cell r="F320" t="str">
            <v>N/A</v>
          </cell>
          <cell r="G320" t="str">
            <v>DIRECCION DE FINANZAS</v>
          </cell>
          <cell r="H320" t="str">
            <v>UNIDAD DE ESTUDIOS ECONOMICOS, ACTUARIALES Y DE PRESUPUESTO</v>
          </cell>
          <cell r="I320" t="str">
            <v>ESPECIALISTA EN ESTUDIOS Y EVALUACION DE PROYECTOS</v>
          </cell>
          <cell r="J320" t="str">
            <v>BC</v>
          </cell>
          <cell r="K320" t="str">
            <v>1 1 06 1 PR29 53</v>
          </cell>
          <cell r="P320">
            <v>0</v>
          </cell>
          <cell r="Q320" t="str">
            <v>17</v>
          </cell>
          <cell r="R320">
            <v>26346</v>
          </cell>
          <cell r="S320">
            <v>1286</v>
          </cell>
          <cell r="T320">
            <v>1057</v>
          </cell>
          <cell r="U320">
            <v>28689</v>
          </cell>
          <cell r="V320">
            <v>26346</v>
          </cell>
          <cell r="W320" t="e">
            <v>#DIV/0!</v>
          </cell>
          <cell r="X320">
            <v>28689</v>
          </cell>
          <cell r="Y320" t="e">
            <v>#DIV/0!</v>
          </cell>
          <cell r="Z320" t="str">
            <v/>
          </cell>
        </row>
        <row r="321">
          <cell r="A321" t="str">
            <v>B317</v>
          </cell>
          <cell r="B321">
            <v>317</v>
          </cell>
          <cell r="C321">
            <v>1408</v>
          </cell>
          <cell r="D321" t="str">
            <v>GUZMAN RAMOS JUANA FRANCISCA</v>
          </cell>
          <cell r="E321">
            <v>41061</v>
          </cell>
          <cell r="F321" t="str">
            <v>N/A</v>
          </cell>
          <cell r="G321" t="str">
            <v>DIRECCION DE FINANZAS</v>
          </cell>
          <cell r="H321" t="str">
            <v>UNIDAD DE ESTUDIOS ECONOMICOS, ACTUARIALES Y DE PRESUPUESTO</v>
          </cell>
          <cell r="I321" t="str">
            <v>ESPECIALISTA EN ESTUDIOS Y EVALUACION DE PROYECTOS</v>
          </cell>
          <cell r="J321" t="str">
            <v>BC</v>
          </cell>
          <cell r="K321" t="str">
            <v>1 1 06 1 PR29 53</v>
          </cell>
          <cell r="P321">
            <v>0</v>
          </cell>
          <cell r="Q321" t="str">
            <v>17</v>
          </cell>
          <cell r="R321">
            <v>26346</v>
          </cell>
          <cell r="S321">
            <v>1286</v>
          </cell>
          <cell r="T321">
            <v>1057</v>
          </cell>
          <cell r="U321">
            <v>28689</v>
          </cell>
          <cell r="V321">
            <v>26346</v>
          </cell>
          <cell r="W321" t="e">
            <v>#DIV/0!</v>
          </cell>
          <cell r="X321">
            <v>28689</v>
          </cell>
          <cell r="Y321" t="e">
            <v>#DIV/0!</v>
          </cell>
          <cell r="Z321" t="str">
            <v/>
          </cell>
        </row>
        <row r="322">
          <cell r="A322" t="str">
            <v>B318</v>
          </cell>
          <cell r="B322">
            <v>318</v>
          </cell>
          <cell r="C322">
            <v>1526</v>
          </cell>
          <cell r="D322" t="str">
            <v>BARBOZA CERVANTES LETICIA</v>
          </cell>
          <cell r="E322">
            <v>41253</v>
          </cell>
          <cell r="F322" t="str">
            <v>N/A</v>
          </cell>
          <cell r="G322" t="str">
            <v>DIRECCION DE FINANZAS</v>
          </cell>
          <cell r="H322" t="str">
            <v>UNIDAD DE ESTUDIOS ECONOMICOS, ACTUARIALES Y DE PRESUPUESTO</v>
          </cell>
          <cell r="I322" t="str">
            <v>ESPECIALISTA EN ESTUDIOS Y EVALUACION DE PROYECTOS</v>
          </cell>
          <cell r="J322" t="str">
            <v>BC</v>
          </cell>
          <cell r="K322" t="str">
            <v>1 1 06 1 PR29 53</v>
          </cell>
          <cell r="P322">
            <v>0</v>
          </cell>
          <cell r="Q322" t="str">
            <v>17</v>
          </cell>
          <cell r="R322">
            <v>26346</v>
          </cell>
          <cell r="S322">
            <v>1286</v>
          </cell>
          <cell r="T322">
            <v>1057</v>
          </cell>
          <cell r="U322">
            <v>28689</v>
          </cell>
          <cell r="V322">
            <v>26346</v>
          </cell>
          <cell r="W322" t="e">
            <v>#DIV/0!</v>
          </cell>
          <cell r="X322">
            <v>28689</v>
          </cell>
          <cell r="Y322" t="e">
            <v>#DIV/0!</v>
          </cell>
          <cell r="Z322" t="str">
            <v/>
          </cell>
        </row>
        <row r="323">
          <cell r="A323" t="str">
            <v>B319</v>
          </cell>
          <cell r="B323">
            <v>319</v>
          </cell>
          <cell r="C323">
            <v>1977</v>
          </cell>
          <cell r="D323" t="str">
            <v>GARCIA RANGEL SAGRARIO DEL SOCORRO ALONDRA</v>
          </cell>
          <cell r="E323">
            <v>43440</v>
          </cell>
          <cell r="F323" t="str">
            <v>N/A</v>
          </cell>
          <cell r="G323" t="str">
            <v>DIRECCION DE FINANZAS</v>
          </cell>
          <cell r="H323" t="str">
            <v>UNIDAD DE ESTUDIOS ECONOMICOS, ACTUARIALES Y DE PRESUPUESTO</v>
          </cell>
          <cell r="I323" t="str">
            <v>ESPECIALISTA EN ESTUDIOS Y EVALUACION DE PROYECTOS</v>
          </cell>
          <cell r="J323" t="str">
            <v>BC</v>
          </cell>
          <cell r="K323" t="str">
            <v>1 1 06 1 PR29 53</v>
          </cell>
          <cell r="P323">
            <v>0</v>
          </cell>
          <cell r="Q323" t="str">
            <v>17</v>
          </cell>
          <cell r="R323">
            <v>26346</v>
          </cell>
          <cell r="S323">
            <v>1286</v>
          </cell>
          <cell r="T323">
            <v>1057</v>
          </cell>
          <cell r="U323">
            <v>28689</v>
          </cell>
          <cell r="V323">
            <v>26346</v>
          </cell>
          <cell r="W323" t="e">
            <v>#DIV/0!</v>
          </cell>
          <cell r="X323">
            <v>28689</v>
          </cell>
          <cell r="Y323" t="e">
            <v>#DIV/0!</v>
          </cell>
          <cell r="Z323" t="str">
            <v/>
          </cell>
        </row>
        <row r="324">
          <cell r="A324" t="str">
            <v>B320</v>
          </cell>
          <cell r="B324">
            <v>320</v>
          </cell>
          <cell r="C324">
            <v>1622</v>
          </cell>
          <cell r="D324" t="str">
            <v>GOMEZ MAGAÑA MARIA GUADALUPE</v>
          </cell>
          <cell r="E324">
            <v>43440</v>
          </cell>
          <cell r="F324" t="str">
            <v>N/A</v>
          </cell>
          <cell r="G324" t="str">
            <v>DIRECCION DE FINANZAS</v>
          </cell>
          <cell r="H324" t="str">
            <v>UNIDAD DE ESTUDIOS ECONOMICOS, ACTUARIALES Y DE PRESUPUESTO</v>
          </cell>
          <cell r="I324" t="str">
            <v>ESPECIALISTA EN ESTUDIOS Y EVALUACION DE PROYECTOS</v>
          </cell>
          <cell r="J324" t="str">
            <v>BC</v>
          </cell>
          <cell r="K324" t="str">
            <v>1 1 06 1 PR29 53</v>
          </cell>
          <cell r="P324">
            <v>0</v>
          </cell>
          <cell r="Q324" t="str">
            <v>17</v>
          </cell>
          <cell r="R324">
            <v>26346</v>
          </cell>
          <cell r="S324">
            <v>1286</v>
          </cell>
          <cell r="T324">
            <v>1057</v>
          </cell>
          <cell r="U324">
            <v>28689</v>
          </cell>
          <cell r="V324">
            <v>26346</v>
          </cell>
          <cell r="W324" t="e">
            <v>#DIV/0!</v>
          </cell>
          <cell r="X324">
            <v>28689</v>
          </cell>
          <cell r="Y324" t="e">
            <v>#DIV/0!</v>
          </cell>
          <cell r="Z324" t="str">
            <v/>
          </cell>
        </row>
        <row r="325">
          <cell r="A325" t="str">
            <v>B321</v>
          </cell>
          <cell r="B325">
            <v>321</v>
          </cell>
          <cell r="C325">
            <v>1870</v>
          </cell>
          <cell r="D325" t="str">
            <v>MEJIA GUTIERREZ ANDREA VALENTINA</v>
          </cell>
          <cell r="E325">
            <v>43070</v>
          </cell>
          <cell r="F325" t="str">
            <v>STIPEJAL</v>
          </cell>
          <cell r="G325" t="str">
            <v>DIRECCION DE FINANZAS</v>
          </cell>
          <cell r="H325" t="str">
            <v>UNIDAD DE ESTUDIOS ECONOMICOS, ACTUARIALES Y DE PRESUPUESTO</v>
          </cell>
          <cell r="I325" t="str">
            <v>ANALISTA ESPECIALIZADO</v>
          </cell>
          <cell r="J325" t="str">
            <v>BS</v>
          </cell>
          <cell r="K325" t="str">
            <v>1 1 06 1 PR29 53</v>
          </cell>
          <cell r="P325">
            <v>0</v>
          </cell>
          <cell r="Q325" t="str">
            <v>15</v>
          </cell>
          <cell r="R325">
            <v>20758</v>
          </cell>
          <cell r="S325">
            <v>1206</v>
          </cell>
          <cell r="T325">
            <v>955</v>
          </cell>
          <cell r="U325">
            <v>22919</v>
          </cell>
          <cell r="V325">
            <v>20758</v>
          </cell>
          <cell r="W325" t="e">
            <v>#DIV/0!</v>
          </cell>
          <cell r="X325">
            <v>22919</v>
          </cell>
          <cell r="Y325" t="e">
            <v>#DIV/0!</v>
          </cell>
          <cell r="Z325" t="str">
            <v/>
          </cell>
        </row>
        <row r="326">
          <cell r="A326" t="str">
            <v>B322</v>
          </cell>
          <cell r="B326">
            <v>322</v>
          </cell>
          <cell r="C326">
            <v>1115</v>
          </cell>
          <cell r="D326" t="str">
            <v>FLORES FLORES JUAN JOSE</v>
          </cell>
          <cell r="E326">
            <v>39234</v>
          </cell>
          <cell r="F326" t="str">
            <v>N/A</v>
          </cell>
          <cell r="G326" t="str">
            <v>DIRECCION DE FINANZAS</v>
          </cell>
          <cell r="H326" t="str">
            <v>REVISION DEL GASTO</v>
          </cell>
          <cell r="I326" t="str">
            <v>COORDINADOR</v>
          </cell>
          <cell r="J326" t="str">
            <v>BC</v>
          </cell>
          <cell r="K326" t="str">
            <v>1 1 06 2 PR03 91</v>
          </cell>
          <cell r="P326">
            <v>0</v>
          </cell>
          <cell r="Q326" t="str">
            <v>17</v>
          </cell>
          <cell r="R326">
            <v>26346</v>
          </cell>
          <cell r="S326">
            <v>1286</v>
          </cell>
          <cell r="T326">
            <v>1057</v>
          </cell>
          <cell r="U326">
            <v>28689</v>
          </cell>
          <cell r="V326">
            <v>26346</v>
          </cell>
          <cell r="W326" t="e">
            <v>#DIV/0!</v>
          </cell>
          <cell r="X326">
            <v>28689</v>
          </cell>
          <cell r="Y326" t="e">
            <v>#DIV/0!</v>
          </cell>
          <cell r="Z326" t="str">
            <v/>
          </cell>
        </row>
        <row r="327">
          <cell r="A327" t="str">
            <v>B323</v>
          </cell>
          <cell r="B327">
            <v>323</v>
          </cell>
          <cell r="C327">
            <v>1539</v>
          </cell>
          <cell r="D327" t="str">
            <v>AMERICANO TELLEZ SILVIA ANGELICA</v>
          </cell>
          <cell r="E327">
            <v>41290</v>
          </cell>
          <cell r="F327" t="str">
            <v>N/A</v>
          </cell>
          <cell r="G327" t="str">
            <v>DIRECCION DE FINANZAS</v>
          </cell>
          <cell r="H327" t="str">
            <v>REVISION DEL GASTO</v>
          </cell>
          <cell r="I327" t="str">
            <v>ANALISTA ESPECIALIZADO</v>
          </cell>
          <cell r="J327" t="str">
            <v>BC</v>
          </cell>
          <cell r="K327" t="str">
            <v>1 1 06 2 PR03 91</v>
          </cell>
          <cell r="P327">
            <v>0</v>
          </cell>
          <cell r="Q327" t="str">
            <v>14</v>
          </cell>
          <cell r="R327">
            <v>18077</v>
          </cell>
          <cell r="S327">
            <v>1163</v>
          </cell>
          <cell r="T327">
            <v>922</v>
          </cell>
          <cell r="U327">
            <v>20162</v>
          </cell>
          <cell r="V327">
            <v>18077</v>
          </cell>
          <cell r="W327" t="e">
            <v>#DIV/0!</v>
          </cell>
          <cell r="X327">
            <v>20162</v>
          </cell>
          <cell r="Y327" t="e">
            <v>#DIV/0!</v>
          </cell>
          <cell r="Z327" t="str">
            <v/>
          </cell>
        </row>
        <row r="328">
          <cell r="A328" t="str">
            <v>B324</v>
          </cell>
          <cell r="B328">
            <v>324</v>
          </cell>
          <cell r="C328">
            <v>1372</v>
          </cell>
          <cell r="D328" t="str">
            <v>MURILLO VAZQUEZ ESPERANZA</v>
          </cell>
          <cell r="E328">
            <v>43116</v>
          </cell>
          <cell r="F328" t="str">
            <v>SIEIPEJAL</v>
          </cell>
          <cell r="G328" t="str">
            <v>DIRECCION DE FINANZAS</v>
          </cell>
          <cell r="H328" t="str">
            <v>REVISION DEL GASTO</v>
          </cell>
          <cell r="I328" t="str">
            <v>ANALISTA ESPECIALIZADO</v>
          </cell>
          <cell r="J328" t="str">
            <v>BS</v>
          </cell>
          <cell r="K328" t="str">
            <v>1 1 06 2 PR03 91</v>
          </cell>
          <cell r="P328">
            <v>0</v>
          </cell>
          <cell r="Q328" t="str">
            <v>14</v>
          </cell>
          <cell r="R328">
            <v>18077</v>
          </cell>
          <cell r="S328">
            <v>1163</v>
          </cell>
          <cell r="T328">
            <v>922</v>
          </cell>
          <cell r="U328">
            <v>20162</v>
          </cell>
          <cell r="V328">
            <v>18077</v>
          </cell>
          <cell r="W328" t="e">
            <v>#DIV/0!</v>
          </cell>
          <cell r="X328">
            <v>20162</v>
          </cell>
          <cell r="Y328" t="e">
            <v>#DIV/0!</v>
          </cell>
          <cell r="Z328" t="str">
            <v/>
          </cell>
        </row>
        <row r="329">
          <cell r="A329" t="str">
            <v>T325</v>
          </cell>
          <cell r="B329">
            <v>325</v>
          </cell>
          <cell r="C329">
            <v>1851</v>
          </cell>
          <cell r="D329" t="str">
            <v>COMPARAN SANCHEZ MARIA CRISTINA</v>
          </cell>
          <cell r="E329">
            <v>42293</v>
          </cell>
          <cell r="F329" t="str">
            <v>N/A</v>
          </cell>
          <cell r="G329" t="str">
            <v>DIRECCION DE FINANZAS</v>
          </cell>
          <cell r="H329" t="str">
            <v>REVISION DEL GASTO</v>
          </cell>
          <cell r="I329" t="str">
            <v>ANALISTA ESPECIALIZADO</v>
          </cell>
          <cell r="J329" t="str">
            <v>TR</v>
          </cell>
          <cell r="K329" t="str">
            <v>1 1 06 2 PR03 91</v>
          </cell>
          <cell r="P329">
            <v>0</v>
          </cell>
          <cell r="Q329" t="str">
            <v>14</v>
          </cell>
          <cell r="R329">
            <v>18077</v>
          </cell>
          <cell r="S329">
            <v>0</v>
          </cell>
          <cell r="T329">
            <v>0</v>
          </cell>
          <cell r="U329">
            <v>18077</v>
          </cell>
          <cell r="V329">
            <v>18077</v>
          </cell>
          <cell r="W329" t="e">
            <v>#DIV/0!</v>
          </cell>
          <cell r="X329">
            <v>18077</v>
          </cell>
          <cell r="Y329" t="e">
            <v>#DIV/0!</v>
          </cell>
          <cell r="Z329" t="str">
            <v/>
          </cell>
        </row>
        <row r="330">
          <cell r="A330" t="str">
            <v>B326</v>
          </cell>
          <cell r="B330">
            <v>326</v>
          </cell>
          <cell r="C330">
            <v>262</v>
          </cell>
          <cell r="D330" t="str">
            <v>MONREAL CASILLAS SANDRA</v>
          </cell>
          <cell r="E330">
            <v>35232</v>
          </cell>
          <cell r="F330" t="str">
            <v>SIEIPEJAL</v>
          </cell>
          <cell r="G330" t="str">
            <v>DIRECCION DE FINANZAS</v>
          </cell>
          <cell r="H330" t="str">
            <v>REVISION DEL GASTO</v>
          </cell>
          <cell r="I330" t="str">
            <v>ANALISTA ESPECIALIZADO A</v>
          </cell>
          <cell r="J330" t="str">
            <v>BS</v>
          </cell>
          <cell r="K330" t="str">
            <v>1 1 06 2 PR03 91</v>
          </cell>
          <cell r="P330">
            <v>0</v>
          </cell>
          <cell r="Q330" t="str">
            <v>00</v>
          </cell>
          <cell r="R330">
            <v>18552</v>
          </cell>
          <cell r="S330">
            <v>1000</v>
          </cell>
          <cell r="T330">
            <v>955</v>
          </cell>
          <cell r="U330">
            <v>20507</v>
          </cell>
          <cell r="V330">
            <v>18552</v>
          </cell>
          <cell r="W330" t="e">
            <v>#DIV/0!</v>
          </cell>
          <cell r="X330">
            <v>20507</v>
          </cell>
          <cell r="Y330" t="e">
            <v>#DIV/0!</v>
          </cell>
          <cell r="Z330" t="str">
            <v/>
          </cell>
        </row>
        <row r="331">
          <cell r="A331" t="str">
            <v>B327</v>
          </cell>
          <cell r="B331">
            <v>327</v>
          </cell>
          <cell r="C331">
            <v>442</v>
          </cell>
          <cell r="D331" t="str">
            <v>PINZON ESTEVEZ CARLOS GABRIEL</v>
          </cell>
          <cell r="E331">
            <v>35977</v>
          </cell>
          <cell r="F331" t="str">
            <v>N/A</v>
          </cell>
          <cell r="G331" t="str">
            <v>DIRECCION DE FINANZAS</v>
          </cell>
          <cell r="H331" t="str">
            <v>CONTABILIDAD</v>
          </cell>
          <cell r="I331" t="str">
            <v>DIRECTOE DE CONTABILIDAD</v>
          </cell>
          <cell r="J331" t="str">
            <v>BC</v>
          </cell>
          <cell r="K331" t="str">
            <v>1 1 06 2 PR06 62</v>
          </cell>
          <cell r="P331">
            <v>0</v>
          </cell>
          <cell r="Q331" t="str">
            <v>21</v>
          </cell>
          <cell r="R331">
            <v>39023</v>
          </cell>
          <cell r="S331">
            <v>1808</v>
          </cell>
          <cell r="T331">
            <v>1299</v>
          </cell>
          <cell r="U331">
            <v>42130</v>
          </cell>
          <cell r="V331">
            <v>39023</v>
          </cell>
          <cell r="W331" t="e">
            <v>#DIV/0!</v>
          </cell>
          <cell r="X331">
            <v>42130</v>
          </cell>
          <cell r="Y331" t="e">
            <v>#DIV/0!</v>
          </cell>
          <cell r="Z331" t="str">
            <v/>
          </cell>
        </row>
        <row r="332">
          <cell r="A332" t="str">
            <v>B328</v>
          </cell>
          <cell r="B332">
            <v>328</v>
          </cell>
          <cell r="C332">
            <v>875</v>
          </cell>
          <cell r="D332" t="str">
            <v>DE LA O AMARILLAS JESUS HUMBERTO</v>
          </cell>
          <cell r="E332">
            <v>37928</v>
          </cell>
          <cell r="F332" t="str">
            <v>N/A</v>
          </cell>
          <cell r="G332" t="str">
            <v>DIRECCION DE FINANZAS</v>
          </cell>
          <cell r="H332" t="str">
            <v>CONTABILIDAD</v>
          </cell>
          <cell r="I332" t="str">
            <v>SUB CONTADOR</v>
          </cell>
          <cell r="J332" t="str">
            <v>BC</v>
          </cell>
          <cell r="K332" t="str">
            <v>1 1 06 2 PR06 62</v>
          </cell>
          <cell r="P332">
            <v>0</v>
          </cell>
          <cell r="Q332" t="str">
            <v>17</v>
          </cell>
          <cell r="R332">
            <v>26346</v>
          </cell>
          <cell r="S332">
            <v>1286</v>
          </cell>
          <cell r="T332">
            <v>1057</v>
          </cell>
          <cell r="U332">
            <v>28689</v>
          </cell>
          <cell r="V332">
            <v>26346</v>
          </cell>
          <cell r="W332" t="e">
            <v>#DIV/0!</v>
          </cell>
          <cell r="X332">
            <v>28689</v>
          </cell>
          <cell r="Y332" t="e">
            <v>#DIV/0!</v>
          </cell>
          <cell r="Z332" t="str">
            <v/>
          </cell>
        </row>
        <row r="333">
          <cell r="A333" t="str">
            <v>B329</v>
          </cell>
          <cell r="B333">
            <v>329</v>
          </cell>
          <cell r="C333">
            <v>2013</v>
          </cell>
          <cell r="D333" t="str">
            <v>ROBLEDO FLORES BRENDA LIZHET</v>
          </cell>
          <cell r="E333">
            <v>43073</v>
          </cell>
          <cell r="F333" t="str">
            <v>STIPEJAL</v>
          </cell>
          <cell r="G333" t="str">
            <v>DIRECCION DE FINANZAS</v>
          </cell>
          <cell r="H333" t="str">
            <v>CONTABILIDAD</v>
          </cell>
          <cell r="I333" t="str">
            <v>ANALISTA ADMINISTRATIVO</v>
          </cell>
          <cell r="J333" t="str">
            <v>BS</v>
          </cell>
          <cell r="K333" t="str">
            <v>1 1 06 2 PR06 62</v>
          </cell>
          <cell r="P333">
            <v>0</v>
          </cell>
          <cell r="Q333" t="str">
            <v>14</v>
          </cell>
          <cell r="R333">
            <v>18077</v>
          </cell>
          <cell r="S333">
            <v>1163</v>
          </cell>
          <cell r="T333">
            <v>922</v>
          </cell>
          <cell r="U333">
            <v>20162</v>
          </cell>
          <cell r="V333">
            <v>18077</v>
          </cell>
          <cell r="W333" t="e">
            <v>#DIV/0!</v>
          </cell>
          <cell r="X333">
            <v>20162</v>
          </cell>
          <cell r="Y333" t="e">
            <v>#DIV/0!</v>
          </cell>
          <cell r="Z333" t="str">
            <v/>
          </cell>
        </row>
        <row r="334">
          <cell r="A334" t="str">
            <v>B330</v>
          </cell>
          <cell r="B334">
            <v>330</v>
          </cell>
          <cell r="C334">
            <v>389</v>
          </cell>
          <cell r="D334" t="str">
            <v>GONZALEZ ALDANA ALFREDO</v>
          </cell>
          <cell r="E334">
            <v>39363</v>
          </cell>
          <cell r="F334" t="str">
            <v>N/A</v>
          </cell>
          <cell r="G334" t="str">
            <v>DIRECCION DE FINANZAS</v>
          </cell>
          <cell r="H334" t="str">
            <v>CONTABILIDAD</v>
          </cell>
          <cell r="I334" t="str">
            <v>CONTADOR A</v>
          </cell>
          <cell r="J334" t="str">
            <v>BC</v>
          </cell>
          <cell r="K334" t="str">
            <v>1 1 06 2 PR06 62</v>
          </cell>
          <cell r="P334">
            <v>0</v>
          </cell>
          <cell r="Q334" t="str">
            <v>13</v>
          </cell>
          <cell r="R334">
            <v>16635</v>
          </cell>
          <cell r="S334">
            <v>1128</v>
          </cell>
          <cell r="T334">
            <v>903</v>
          </cell>
          <cell r="U334">
            <v>18666</v>
          </cell>
          <cell r="V334">
            <v>16635</v>
          </cell>
          <cell r="W334" t="e">
            <v>#DIV/0!</v>
          </cell>
          <cell r="X334">
            <v>18666</v>
          </cell>
          <cell r="Y334" t="e">
            <v>#DIV/0!</v>
          </cell>
          <cell r="Z334" t="str">
            <v/>
          </cell>
        </row>
        <row r="335">
          <cell r="A335" t="str">
            <v>T331</v>
          </cell>
          <cell r="B335">
            <v>331</v>
          </cell>
          <cell r="C335">
            <v>1842</v>
          </cell>
          <cell r="D335" t="str">
            <v>COVARRUBIAS CORTES CLAUDIA</v>
          </cell>
          <cell r="E335">
            <v>42233</v>
          </cell>
          <cell r="F335" t="str">
            <v>N/A</v>
          </cell>
          <cell r="G335" t="str">
            <v>DIRECCION DE FINANZAS</v>
          </cell>
          <cell r="H335" t="str">
            <v>CONTABILIDAD</v>
          </cell>
          <cell r="I335" t="str">
            <v>ANALISTA ESPECIALIZADO</v>
          </cell>
          <cell r="J335" t="str">
            <v>TR</v>
          </cell>
          <cell r="K335" t="str">
            <v>1 1 06 2 PR06 62</v>
          </cell>
          <cell r="P335">
            <v>0</v>
          </cell>
          <cell r="Q335" t="str">
            <v>13</v>
          </cell>
          <cell r="R335">
            <v>16635</v>
          </cell>
          <cell r="S335">
            <v>0</v>
          </cell>
          <cell r="T335">
            <v>0</v>
          </cell>
          <cell r="U335">
            <v>16635</v>
          </cell>
          <cell r="V335">
            <v>16635</v>
          </cell>
          <cell r="W335" t="e">
            <v>#DIV/0!</v>
          </cell>
          <cell r="X335">
            <v>16635</v>
          </cell>
          <cell r="Y335" t="e">
            <v>#DIV/0!</v>
          </cell>
          <cell r="Z335" t="str">
            <v/>
          </cell>
        </row>
        <row r="336">
          <cell r="A336" t="str">
            <v>B332</v>
          </cell>
          <cell r="B336">
            <v>332</v>
          </cell>
          <cell r="C336">
            <v>0</v>
          </cell>
          <cell r="D336" t="str">
            <v>VACANTE</v>
          </cell>
          <cell r="E336">
            <v>43830</v>
          </cell>
          <cell r="F336" t="str">
            <v>N/A</v>
          </cell>
          <cell r="G336" t="str">
            <v>DIRECCION DE FINANZAS</v>
          </cell>
          <cell r="H336" t="str">
            <v>CONTABILIDAD</v>
          </cell>
          <cell r="I336" t="str">
            <v>CONTADOR</v>
          </cell>
          <cell r="J336" t="str">
            <v>BC</v>
          </cell>
          <cell r="K336" t="str">
            <v>1 1 06 2 PR06 62</v>
          </cell>
          <cell r="P336">
            <v>0</v>
          </cell>
          <cell r="Q336" t="str">
            <v>12</v>
          </cell>
          <cell r="R336">
            <v>15441</v>
          </cell>
          <cell r="S336">
            <v>1099</v>
          </cell>
          <cell r="T336">
            <v>889</v>
          </cell>
          <cell r="U336">
            <v>17429</v>
          </cell>
          <cell r="V336">
            <v>15441</v>
          </cell>
          <cell r="W336" t="e">
            <v>#DIV/0!</v>
          </cell>
          <cell r="X336">
            <v>17429</v>
          </cell>
          <cell r="Y336" t="e">
            <v>#DIV/0!</v>
          </cell>
          <cell r="Z336" t="str">
            <v/>
          </cell>
        </row>
        <row r="337">
          <cell r="A337" t="str">
            <v>B333</v>
          </cell>
          <cell r="B337">
            <v>333</v>
          </cell>
          <cell r="C337">
            <v>550</v>
          </cell>
          <cell r="D337" t="str">
            <v>CAMACHO GONZALEZ KARLA CRISTINA</v>
          </cell>
          <cell r="E337">
            <v>36586</v>
          </cell>
          <cell r="F337" t="str">
            <v>SIEIPEJAL</v>
          </cell>
          <cell r="G337" t="str">
            <v>DIRECCION DE FINANZAS</v>
          </cell>
          <cell r="H337" t="str">
            <v>CONTABILIDAD</v>
          </cell>
          <cell r="I337" t="str">
            <v>CONTADOR</v>
          </cell>
          <cell r="J337" t="str">
            <v>BS</v>
          </cell>
          <cell r="K337" t="str">
            <v>1 1 06 2 PR06 62</v>
          </cell>
          <cell r="P337">
            <v>0</v>
          </cell>
          <cell r="Q337" t="str">
            <v>12</v>
          </cell>
          <cell r="R337">
            <v>15441</v>
          </cell>
          <cell r="S337">
            <v>1099</v>
          </cell>
          <cell r="T337">
            <v>889</v>
          </cell>
          <cell r="U337">
            <v>17429</v>
          </cell>
          <cell r="V337">
            <v>15441</v>
          </cell>
          <cell r="W337" t="e">
            <v>#DIV/0!</v>
          </cell>
          <cell r="X337">
            <v>17429</v>
          </cell>
          <cell r="Y337" t="e">
            <v>#DIV/0!</v>
          </cell>
          <cell r="Z337" t="str">
            <v/>
          </cell>
        </row>
        <row r="338">
          <cell r="A338" t="str">
            <v>B334</v>
          </cell>
          <cell r="B338">
            <v>334</v>
          </cell>
          <cell r="C338">
            <v>583</v>
          </cell>
          <cell r="D338" t="str">
            <v>CANO FLORES MARCELA IVETT</v>
          </cell>
          <cell r="E338">
            <v>36831</v>
          </cell>
          <cell r="F338" t="str">
            <v>STIPEJAL</v>
          </cell>
          <cell r="G338" t="str">
            <v>DIRECCION DE FINANZAS</v>
          </cell>
          <cell r="H338" t="str">
            <v>CONTABILIDAD</v>
          </cell>
          <cell r="I338" t="str">
            <v>CONTADOR</v>
          </cell>
          <cell r="J338" t="str">
            <v>BS</v>
          </cell>
          <cell r="K338" t="str">
            <v>1 1 06 2 PR06 62</v>
          </cell>
          <cell r="P338">
            <v>0</v>
          </cell>
          <cell r="Q338" t="str">
            <v>12</v>
          </cell>
          <cell r="R338">
            <v>15441</v>
          </cell>
          <cell r="S338">
            <v>1099</v>
          </cell>
          <cell r="T338">
            <v>889</v>
          </cell>
          <cell r="U338">
            <v>17429</v>
          </cell>
          <cell r="V338">
            <v>15441</v>
          </cell>
          <cell r="W338" t="e">
            <v>#DIV/0!</v>
          </cell>
          <cell r="X338">
            <v>17429</v>
          </cell>
          <cell r="Y338" t="e">
            <v>#DIV/0!</v>
          </cell>
          <cell r="Z338" t="str">
            <v/>
          </cell>
        </row>
        <row r="339">
          <cell r="A339" t="str">
            <v>B335</v>
          </cell>
          <cell r="B339">
            <v>335</v>
          </cell>
          <cell r="C339">
            <v>1338</v>
          </cell>
          <cell r="D339" t="str">
            <v>CRUZ RAMIREZ ARMIDA</v>
          </cell>
          <cell r="E339">
            <v>40430</v>
          </cell>
          <cell r="F339" t="str">
            <v>SIEIPEJAL</v>
          </cell>
          <cell r="G339" t="str">
            <v>DIRECCION DE FINANZAS</v>
          </cell>
          <cell r="H339" t="str">
            <v>CONTABILIDAD</v>
          </cell>
          <cell r="I339" t="str">
            <v>CONTADOR</v>
          </cell>
          <cell r="J339" t="str">
            <v>BS</v>
          </cell>
          <cell r="K339" t="str">
            <v>1 1 06 2 PR06 62</v>
          </cell>
          <cell r="P339">
            <v>0</v>
          </cell>
          <cell r="Q339" t="str">
            <v>12</v>
          </cell>
          <cell r="R339">
            <v>15441</v>
          </cell>
          <cell r="S339">
            <v>1099</v>
          </cell>
          <cell r="T339">
            <v>889</v>
          </cell>
          <cell r="U339">
            <v>17429</v>
          </cell>
          <cell r="V339">
            <v>15441</v>
          </cell>
          <cell r="W339" t="e">
            <v>#DIV/0!</v>
          </cell>
          <cell r="X339">
            <v>17429</v>
          </cell>
          <cell r="Y339" t="e">
            <v>#DIV/0!</v>
          </cell>
          <cell r="Z339" t="str">
            <v/>
          </cell>
        </row>
        <row r="340">
          <cell r="A340" t="str">
            <v>B336</v>
          </cell>
          <cell r="B340">
            <v>336</v>
          </cell>
          <cell r="C340">
            <v>1340</v>
          </cell>
          <cell r="D340" t="str">
            <v>AGUIRRE DIAZ IRMA EDITH</v>
          </cell>
          <cell r="E340">
            <v>40427</v>
          </cell>
          <cell r="F340" t="str">
            <v>SIEIPEJAL</v>
          </cell>
          <cell r="G340" t="str">
            <v>DIRECCION DE FINANZAS</v>
          </cell>
          <cell r="H340" t="str">
            <v>CONTABILIDAD</v>
          </cell>
          <cell r="I340" t="str">
            <v>CONTADOR</v>
          </cell>
          <cell r="J340" t="str">
            <v>BS</v>
          </cell>
          <cell r="K340" t="str">
            <v>1 1 06 2 PR06 62</v>
          </cell>
          <cell r="P340">
            <v>0</v>
          </cell>
          <cell r="Q340" t="str">
            <v>12</v>
          </cell>
          <cell r="R340">
            <v>15441</v>
          </cell>
          <cell r="S340">
            <v>1099</v>
          </cell>
          <cell r="T340">
            <v>889</v>
          </cell>
          <cell r="U340">
            <v>17429</v>
          </cell>
          <cell r="V340">
            <v>15441</v>
          </cell>
          <cell r="W340" t="e">
            <v>#DIV/0!</v>
          </cell>
          <cell r="X340">
            <v>17429</v>
          </cell>
          <cell r="Y340" t="e">
            <v>#DIV/0!</v>
          </cell>
          <cell r="Z340" t="str">
            <v/>
          </cell>
        </row>
        <row r="341">
          <cell r="A341" t="str">
            <v>B337</v>
          </cell>
          <cell r="B341">
            <v>337</v>
          </cell>
          <cell r="C341">
            <v>1510</v>
          </cell>
          <cell r="D341" t="str">
            <v>SAINZ SANCHEZ RAHUEL ISAAC</v>
          </cell>
          <cell r="E341">
            <v>41137</v>
          </cell>
          <cell r="F341" t="str">
            <v>SIEIPEJAL</v>
          </cell>
          <cell r="G341" t="str">
            <v>DIRECCION DE FINANZAS</v>
          </cell>
          <cell r="H341" t="str">
            <v>CONTABILIDAD</v>
          </cell>
          <cell r="I341" t="str">
            <v>AUXILIAR DE ARCHIVO</v>
          </cell>
          <cell r="J341" t="str">
            <v>BS</v>
          </cell>
          <cell r="K341" t="str">
            <v>1 1 06 2 PR06 62</v>
          </cell>
          <cell r="P341">
            <v>0</v>
          </cell>
          <cell r="Q341" t="str">
            <v>11</v>
          </cell>
          <cell r="R341">
            <v>14472</v>
          </cell>
          <cell r="S341">
            <v>1093</v>
          </cell>
          <cell r="T341">
            <v>879</v>
          </cell>
          <cell r="U341">
            <v>16444</v>
          </cell>
          <cell r="V341">
            <v>14472</v>
          </cell>
          <cell r="W341" t="e">
            <v>#DIV/0!</v>
          </cell>
          <cell r="X341">
            <v>16444</v>
          </cell>
          <cell r="Y341" t="e">
            <v>#DIV/0!</v>
          </cell>
          <cell r="Z341" t="str">
            <v/>
          </cell>
        </row>
        <row r="342">
          <cell r="A342" t="str">
            <v>B338</v>
          </cell>
          <cell r="B342">
            <v>338</v>
          </cell>
          <cell r="C342">
            <v>139</v>
          </cell>
          <cell r="D342" t="str">
            <v>COLIN ARIAS ENRIQUE</v>
          </cell>
          <cell r="E342">
            <v>33779</v>
          </cell>
          <cell r="F342" t="str">
            <v>SIEIPEJAL</v>
          </cell>
          <cell r="G342" t="str">
            <v>DIRECCION DE FINANZAS</v>
          </cell>
          <cell r="H342" t="str">
            <v>CONTABILIDAD</v>
          </cell>
          <cell r="I342" t="str">
            <v xml:space="preserve">AUXILIAR CONTABLE </v>
          </cell>
          <cell r="J342" t="str">
            <v>BS</v>
          </cell>
          <cell r="K342" t="str">
            <v>1 1 06 2 PR06 62</v>
          </cell>
          <cell r="P342">
            <v>0</v>
          </cell>
          <cell r="Q342" t="str">
            <v>10</v>
          </cell>
          <cell r="R342">
            <v>13726</v>
          </cell>
          <cell r="S342">
            <v>1046</v>
          </cell>
          <cell r="T342">
            <v>866</v>
          </cell>
          <cell r="U342">
            <v>15638</v>
          </cell>
          <cell r="V342">
            <v>13726</v>
          </cell>
          <cell r="W342" t="e">
            <v>#DIV/0!</v>
          </cell>
          <cell r="X342">
            <v>15638</v>
          </cell>
          <cell r="Y342" t="e">
            <v>#DIV/0!</v>
          </cell>
          <cell r="Z342" t="str">
            <v/>
          </cell>
        </row>
        <row r="343">
          <cell r="A343" t="str">
            <v>B339</v>
          </cell>
          <cell r="B343">
            <v>339</v>
          </cell>
          <cell r="C343">
            <v>118</v>
          </cell>
          <cell r="D343" t="str">
            <v>BALTIERRA MAYA RAUL</v>
          </cell>
          <cell r="E343">
            <v>33507</v>
          </cell>
          <cell r="F343" t="str">
            <v>SIEIPEJAL</v>
          </cell>
          <cell r="G343" t="str">
            <v>DIRECCION DE FINANZAS</v>
          </cell>
          <cell r="H343" t="str">
            <v>CONTABILIDAD</v>
          </cell>
          <cell r="I343" t="str">
            <v xml:space="preserve">AUXILIAR CONTABLE </v>
          </cell>
          <cell r="J343" t="str">
            <v>BS</v>
          </cell>
          <cell r="K343" t="str">
            <v>1 1 06 2 PR06 62</v>
          </cell>
          <cell r="P343">
            <v>0</v>
          </cell>
          <cell r="Q343" t="str">
            <v>00</v>
          </cell>
          <cell r="R343">
            <v>13519</v>
          </cell>
          <cell r="S343">
            <v>1000</v>
          </cell>
          <cell r="T343">
            <v>955</v>
          </cell>
          <cell r="U343">
            <v>15474</v>
          </cell>
          <cell r="V343">
            <v>13519</v>
          </cell>
          <cell r="W343" t="e">
            <v>#DIV/0!</v>
          </cell>
          <cell r="X343">
            <v>15474</v>
          </cell>
          <cell r="Y343" t="e">
            <v>#DIV/0!</v>
          </cell>
          <cell r="Z343" t="str">
            <v/>
          </cell>
        </row>
        <row r="344">
          <cell r="A344" t="str">
            <v>B340</v>
          </cell>
          <cell r="B344">
            <v>340</v>
          </cell>
          <cell r="C344">
            <v>1177</v>
          </cell>
          <cell r="D344" t="str">
            <v>FERNANDEZ MORA RAMIRO MANUEL</v>
          </cell>
          <cell r="E344">
            <v>41518</v>
          </cell>
          <cell r="F344" t="str">
            <v>SIEIPEJAL</v>
          </cell>
          <cell r="G344" t="str">
            <v>DIRECCION DE FINANZAS</v>
          </cell>
          <cell r="H344" t="str">
            <v>CONTABILIDAD</v>
          </cell>
          <cell r="I344" t="str">
            <v>ADMINISTRATIVO ESPECIALIZADO B</v>
          </cell>
          <cell r="J344" t="str">
            <v>BS</v>
          </cell>
          <cell r="K344" t="str">
            <v>1 1 06 2 PR06 62</v>
          </cell>
          <cell r="P344">
            <v>0</v>
          </cell>
          <cell r="Q344" t="str">
            <v>00</v>
          </cell>
          <cell r="R344">
            <v>15347</v>
          </cell>
          <cell r="S344">
            <v>1000</v>
          </cell>
          <cell r="T344">
            <v>955</v>
          </cell>
          <cell r="U344">
            <v>17302</v>
          </cell>
          <cell r="V344">
            <v>15347</v>
          </cell>
          <cell r="W344" t="e">
            <v>#DIV/0!</v>
          </cell>
          <cell r="X344">
            <v>17302</v>
          </cell>
          <cell r="Y344" t="e">
            <v>#DIV/0!</v>
          </cell>
          <cell r="Z344" t="str">
            <v/>
          </cell>
        </row>
        <row r="345">
          <cell r="A345" t="str">
            <v>B341</v>
          </cell>
          <cell r="B345">
            <v>341</v>
          </cell>
          <cell r="C345">
            <v>504</v>
          </cell>
          <cell r="D345" t="str">
            <v>NAVARRO DIAZ EDGAR ANTONIO</v>
          </cell>
          <cell r="E345">
            <v>36342</v>
          </cell>
          <cell r="F345" t="str">
            <v>STIPEJAL</v>
          </cell>
          <cell r="G345" t="str">
            <v>DIRECCION DE FINANZAS</v>
          </cell>
          <cell r="H345" t="str">
            <v>CONTABILIDAD</v>
          </cell>
          <cell r="I345" t="str">
            <v xml:space="preserve">AUXILIAR CONTABLE </v>
          </cell>
          <cell r="J345" t="str">
            <v>BS</v>
          </cell>
          <cell r="K345" t="str">
            <v>1 1 06 2 PR06 62</v>
          </cell>
          <cell r="P345">
            <v>0</v>
          </cell>
          <cell r="Q345" t="str">
            <v>00</v>
          </cell>
          <cell r="R345">
            <v>13519</v>
          </cell>
          <cell r="S345">
            <v>1000</v>
          </cell>
          <cell r="T345">
            <v>955</v>
          </cell>
          <cell r="U345">
            <v>15474</v>
          </cell>
          <cell r="V345">
            <v>13519</v>
          </cell>
          <cell r="W345" t="e">
            <v>#DIV/0!</v>
          </cell>
          <cell r="X345">
            <v>15474</v>
          </cell>
          <cell r="Y345" t="e">
            <v>#DIV/0!</v>
          </cell>
          <cell r="Z345" t="str">
            <v/>
          </cell>
        </row>
        <row r="346">
          <cell r="A346" t="str">
            <v>B342</v>
          </cell>
          <cell r="B346">
            <v>342</v>
          </cell>
          <cell r="C346">
            <v>1208</v>
          </cell>
          <cell r="D346" t="str">
            <v>BENITEZ DOROTEO GILBERTO</v>
          </cell>
          <cell r="E346">
            <v>39829</v>
          </cell>
          <cell r="F346" t="str">
            <v>STIPEJAL</v>
          </cell>
          <cell r="G346" t="str">
            <v>DIRECCION DE FINANZAS</v>
          </cell>
          <cell r="H346" t="str">
            <v>CONTABILIDAD</v>
          </cell>
          <cell r="I346" t="str">
            <v>TECNICO AUXILIAR</v>
          </cell>
          <cell r="J346" t="str">
            <v>BS</v>
          </cell>
          <cell r="K346" t="str">
            <v>1 1 06 2 PR06 62</v>
          </cell>
          <cell r="P346">
            <v>0</v>
          </cell>
          <cell r="Q346" t="str">
            <v>00</v>
          </cell>
          <cell r="R346">
            <v>11763</v>
          </cell>
          <cell r="S346">
            <v>1000</v>
          </cell>
          <cell r="T346">
            <v>932</v>
          </cell>
          <cell r="U346">
            <v>13695</v>
          </cell>
          <cell r="V346">
            <v>11763</v>
          </cell>
          <cell r="W346" t="e">
            <v>#DIV/0!</v>
          </cell>
          <cell r="X346">
            <v>13695</v>
          </cell>
          <cell r="Y346" t="e">
            <v>#DIV/0!</v>
          </cell>
          <cell r="Z346" t="str">
            <v/>
          </cell>
        </row>
        <row r="347">
          <cell r="A347" t="str">
            <v>B343</v>
          </cell>
          <cell r="B347">
            <v>343</v>
          </cell>
          <cell r="C347">
            <v>627</v>
          </cell>
          <cell r="D347" t="str">
            <v>PEREZ CASTELLANOS LUIS FERNANDO</v>
          </cell>
          <cell r="E347">
            <v>36892</v>
          </cell>
          <cell r="F347" t="str">
            <v>STIPEJAL</v>
          </cell>
          <cell r="G347" t="str">
            <v>DIRECCION DE FINANZAS</v>
          </cell>
          <cell r="H347" t="str">
            <v>CONTABILIDAD</v>
          </cell>
          <cell r="I347" t="str">
            <v>OFICIAL DE MANTENIMIENTO B</v>
          </cell>
          <cell r="J347" t="str">
            <v>BS</v>
          </cell>
          <cell r="K347" t="str">
            <v>1 1 06 2 PR06 62</v>
          </cell>
          <cell r="P347">
            <v>0</v>
          </cell>
          <cell r="Q347" t="str">
            <v>00</v>
          </cell>
          <cell r="R347">
            <v>11719</v>
          </cell>
          <cell r="S347">
            <v>1000</v>
          </cell>
          <cell r="T347">
            <v>945</v>
          </cell>
          <cell r="U347">
            <v>13664</v>
          </cell>
          <cell r="V347">
            <v>11719</v>
          </cell>
          <cell r="W347" t="e">
            <v>#DIV/0!</v>
          </cell>
          <cell r="X347">
            <v>13664</v>
          </cell>
          <cell r="Y347" t="e">
            <v>#DIV/0!</v>
          </cell>
          <cell r="Z347" t="str">
            <v/>
          </cell>
        </row>
        <row r="348">
          <cell r="A348" t="str">
            <v>B344</v>
          </cell>
          <cell r="B348">
            <v>344</v>
          </cell>
          <cell r="C348">
            <v>2109</v>
          </cell>
          <cell r="D348" t="str">
            <v>ARIAS DE LA MORA HECTOR JAVIER</v>
          </cell>
          <cell r="E348">
            <v>43440</v>
          </cell>
          <cell r="F348" t="str">
            <v>N/A</v>
          </cell>
          <cell r="G348" t="str">
            <v>DIRECCION DE PROMOCION DE VIVIENDA</v>
          </cell>
          <cell r="H348" t="str">
            <v>ADMINISTRACION DE OBRA</v>
          </cell>
          <cell r="I348" t="str">
            <v>DIRECTOR DE CONSTRUCCION Y SUPERVISION DE OBRA</v>
          </cell>
          <cell r="J348" t="str">
            <v>BC</v>
          </cell>
          <cell r="K348" t="str">
            <v>1 1 07 1 PR04 58</v>
          </cell>
          <cell r="P348">
            <v>0</v>
          </cell>
          <cell r="Q348" t="str">
            <v>21</v>
          </cell>
          <cell r="R348">
            <v>39023</v>
          </cell>
          <cell r="S348">
            <v>1808</v>
          </cell>
          <cell r="T348">
            <v>1299</v>
          </cell>
          <cell r="U348">
            <v>42130</v>
          </cell>
          <cell r="V348">
            <v>39023</v>
          </cell>
          <cell r="W348" t="e">
            <v>#DIV/0!</v>
          </cell>
          <cell r="X348">
            <v>42130</v>
          </cell>
          <cell r="Y348" t="e">
            <v>#DIV/0!</v>
          </cell>
          <cell r="Z348" t="str">
            <v/>
          </cell>
        </row>
        <row r="349">
          <cell r="A349" t="str">
            <v>T345</v>
          </cell>
          <cell r="B349">
            <v>345</v>
          </cell>
          <cell r="C349">
            <v>1397</v>
          </cell>
          <cell r="D349" t="str">
            <v>LANDELL SOTO KARLA FABIOLA</v>
          </cell>
          <cell r="E349">
            <v>43497</v>
          </cell>
          <cell r="F349" t="str">
            <v>N/A</v>
          </cell>
          <cell r="G349" t="str">
            <v>DIRECCION DE PROMOCION DE VIVIENDA</v>
          </cell>
          <cell r="H349" t="str">
            <v>ADMINISTRACION DE OBRA</v>
          </cell>
          <cell r="I349" t="str">
            <v>ABOGADO ESPECIALIZADO</v>
          </cell>
          <cell r="J349" t="str">
            <v>TR</v>
          </cell>
          <cell r="K349" t="str">
            <v>1 1 07 1 PR04 58</v>
          </cell>
          <cell r="P349">
            <v>0</v>
          </cell>
          <cell r="Q349" t="str">
            <v>18</v>
          </cell>
          <cell r="R349">
            <v>29714</v>
          </cell>
          <cell r="S349">
            <v>0</v>
          </cell>
          <cell r="T349">
            <v>0</v>
          </cell>
          <cell r="U349">
            <v>29714</v>
          </cell>
          <cell r="V349">
            <v>29714</v>
          </cell>
          <cell r="W349" t="e">
            <v>#DIV/0!</v>
          </cell>
          <cell r="X349">
            <v>29714</v>
          </cell>
          <cell r="Y349" t="e">
            <v>#DIV/0!</v>
          </cell>
          <cell r="Z349" t="str">
            <v/>
          </cell>
        </row>
        <row r="350">
          <cell r="A350" t="str">
            <v>B346</v>
          </cell>
          <cell r="B350">
            <v>346</v>
          </cell>
          <cell r="C350">
            <v>1131</v>
          </cell>
          <cell r="D350" t="str">
            <v>CAMACHO ARIAS JAVIER</v>
          </cell>
          <cell r="E350">
            <v>39310</v>
          </cell>
          <cell r="F350" t="str">
            <v>N/A</v>
          </cell>
          <cell r="G350" t="str">
            <v>DIRECCION DE PROMOCION DE VIVIENDA</v>
          </cell>
          <cell r="H350" t="str">
            <v>ADMINISTRACION DE OBRA</v>
          </cell>
          <cell r="I350" t="str">
            <v>JEFE DE SECCION DESARROLLO URBANO</v>
          </cell>
          <cell r="J350" t="str">
            <v>BC</v>
          </cell>
          <cell r="K350" t="str">
            <v>1 1 07 1 PR04 58</v>
          </cell>
          <cell r="P350">
            <v>0</v>
          </cell>
          <cell r="Q350" t="str">
            <v>16</v>
          </cell>
          <cell r="R350">
            <v>23379</v>
          </cell>
          <cell r="S350">
            <v>1247</v>
          </cell>
          <cell r="T350">
            <v>979</v>
          </cell>
          <cell r="U350">
            <v>25605</v>
          </cell>
          <cell r="V350">
            <v>23379</v>
          </cell>
          <cell r="W350" t="e">
            <v>#DIV/0!</v>
          </cell>
          <cell r="X350">
            <v>25605</v>
          </cell>
          <cell r="Y350" t="e">
            <v>#DIV/0!</v>
          </cell>
          <cell r="Z350" t="str">
            <v/>
          </cell>
        </row>
        <row r="351">
          <cell r="A351" t="str">
            <v>B347</v>
          </cell>
          <cell r="B351">
            <v>347</v>
          </cell>
          <cell r="C351">
            <v>682</v>
          </cell>
          <cell r="D351" t="str">
            <v>JIMENEZ BARBA ADRIAN</v>
          </cell>
          <cell r="E351">
            <v>36982</v>
          </cell>
          <cell r="F351" t="str">
            <v>N/A</v>
          </cell>
          <cell r="G351" t="str">
            <v>DIRECCION DE PROMOCION DE VIVIENDA</v>
          </cell>
          <cell r="H351" t="str">
            <v>ADMINISTRACION DE OBRA</v>
          </cell>
          <cell r="I351" t="str">
            <v>COSTEADOR DE PROYECTOS</v>
          </cell>
          <cell r="J351" t="str">
            <v>BC</v>
          </cell>
          <cell r="K351" t="str">
            <v>1 1 07 1 PR04 58</v>
          </cell>
          <cell r="P351">
            <v>0</v>
          </cell>
          <cell r="Q351" t="str">
            <v>16</v>
          </cell>
          <cell r="R351">
            <v>23379</v>
          </cell>
          <cell r="S351">
            <v>1247</v>
          </cell>
          <cell r="T351">
            <v>979</v>
          </cell>
          <cell r="U351">
            <v>25605</v>
          </cell>
          <cell r="V351">
            <v>23379</v>
          </cell>
          <cell r="W351" t="e">
            <v>#DIV/0!</v>
          </cell>
          <cell r="X351">
            <v>25605</v>
          </cell>
          <cell r="Y351" t="e">
            <v>#DIV/0!</v>
          </cell>
          <cell r="Z351" t="str">
            <v/>
          </cell>
        </row>
        <row r="352">
          <cell r="A352" t="str">
            <v>B348</v>
          </cell>
          <cell r="B352">
            <v>348</v>
          </cell>
          <cell r="C352">
            <v>1266</v>
          </cell>
          <cell r="D352" t="str">
            <v>ANTONIO EVARISTO ANDRES</v>
          </cell>
          <cell r="E352">
            <v>40041</v>
          </cell>
          <cell r="F352" t="str">
            <v>N/A</v>
          </cell>
          <cell r="G352" t="str">
            <v>DIRECCION DE PROMOCION DE VIVIENDA</v>
          </cell>
          <cell r="H352" t="str">
            <v>ADMINISTRACION DE OBRA</v>
          </cell>
          <cell r="I352" t="str">
            <v>ANALISTA ESPECIALIZADO A</v>
          </cell>
          <cell r="J352" t="str">
            <v>BC</v>
          </cell>
          <cell r="K352" t="str">
            <v>1 1 07 1 PR04 58</v>
          </cell>
          <cell r="P352">
            <v>0</v>
          </cell>
          <cell r="Q352" t="str">
            <v>00</v>
          </cell>
          <cell r="R352">
            <v>19489</v>
          </cell>
          <cell r="S352">
            <v>1000</v>
          </cell>
          <cell r="T352">
            <v>955</v>
          </cell>
          <cell r="U352">
            <v>21444</v>
          </cell>
          <cell r="V352">
            <v>19489</v>
          </cell>
          <cell r="W352" t="e">
            <v>#DIV/0!</v>
          </cell>
          <cell r="X352">
            <v>21444</v>
          </cell>
          <cell r="Y352" t="e">
            <v>#DIV/0!</v>
          </cell>
          <cell r="Z352" t="str">
            <v/>
          </cell>
        </row>
        <row r="353">
          <cell r="A353" t="str">
            <v>B349</v>
          </cell>
          <cell r="B353">
            <v>349</v>
          </cell>
          <cell r="C353">
            <v>594</v>
          </cell>
          <cell r="D353" t="str">
            <v>ESPINO PEREZ JOSE LUIS</v>
          </cell>
          <cell r="E353">
            <v>41061</v>
          </cell>
          <cell r="F353" t="str">
            <v>SIEIPEJAL</v>
          </cell>
          <cell r="G353" t="str">
            <v>DIRECCION DE PROMOCION DE VIVIENDA</v>
          </cell>
          <cell r="H353" t="str">
            <v>ADMINISTRACION DE OBRA</v>
          </cell>
          <cell r="I353" t="str">
            <v>ANALISTA ESPECIALIZADO A</v>
          </cell>
          <cell r="J353" t="str">
            <v>BS</v>
          </cell>
          <cell r="K353" t="str">
            <v>1 1 07 1 PR04 58</v>
          </cell>
          <cell r="P353">
            <v>0</v>
          </cell>
          <cell r="Q353" t="str">
            <v>00</v>
          </cell>
          <cell r="R353">
            <v>18552</v>
          </cell>
          <cell r="S353">
            <v>1000</v>
          </cell>
          <cell r="T353">
            <v>955</v>
          </cell>
          <cell r="U353">
            <v>20507</v>
          </cell>
          <cell r="V353">
            <v>18552</v>
          </cell>
          <cell r="W353" t="e">
            <v>#DIV/0!</v>
          </cell>
          <cell r="X353">
            <v>20507</v>
          </cell>
          <cell r="Y353" t="e">
            <v>#DIV/0!</v>
          </cell>
          <cell r="Z353" t="str">
            <v/>
          </cell>
        </row>
        <row r="354">
          <cell r="A354" t="str">
            <v>B350</v>
          </cell>
          <cell r="B354">
            <v>350</v>
          </cell>
          <cell r="C354">
            <v>1474</v>
          </cell>
          <cell r="D354" t="str">
            <v>HERNANDEZ CORONA JESUS GORETI</v>
          </cell>
          <cell r="E354">
            <v>41076</v>
          </cell>
          <cell r="F354" t="str">
            <v>SIEIPEJAL</v>
          </cell>
          <cell r="G354" t="str">
            <v>DIRECCION DE PROMOCION DE VIVIENDA</v>
          </cell>
          <cell r="H354" t="str">
            <v>ADMINISTRACION DE OBRA</v>
          </cell>
          <cell r="I354" t="str">
            <v>TECNICO ESPECIALISTA B</v>
          </cell>
          <cell r="J354" t="str">
            <v>BS</v>
          </cell>
          <cell r="K354" t="str">
            <v>1 1 07 1 PR04 58</v>
          </cell>
          <cell r="P354">
            <v>0</v>
          </cell>
          <cell r="Q354" t="str">
            <v>00</v>
          </cell>
          <cell r="R354">
            <v>15347</v>
          </cell>
          <cell r="S354">
            <v>1000</v>
          </cell>
          <cell r="T354">
            <v>955</v>
          </cell>
          <cell r="U354">
            <v>17302</v>
          </cell>
          <cell r="V354">
            <v>15347</v>
          </cell>
          <cell r="W354" t="e">
            <v>#DIV/0!</v>
          </cell>
          <cell r="X354">
            <v>17302</v>
          </cell>
          <cell r="Y354" t="e">
            <v>#DIV/0!</v>
          </cell>
          <cell r="Z354" t="str">
            <v/>
          </cell>
        </row>
        <row r="355">
          <cell r="A355" t="str">
            <v>B351</v>
          </cell>
          <cell r="B355">
            <v>351</v>
          </cell>
          <cell r="C355">
            <v>1425</v>
          </cell>
          <cell r="D355" t="str">
            <v>LEYVA VALDEZ SERGIO</v>
          </cell>
          <cell r="E355">
            <v>41061</v>
          </cell>
          <cell r="F355" t="str">
            <v>STIPEJAL</v>
          </cell>
          <cell r="G355" t="str">
            <v>DIRECCION DE PROMOCION DE VIVIENDA</v>
          </cell>
          <cell r="H355" t="str">
            <v>ADMINISTRACION DE OBRA</v>
          </cell>
          <cell r="I355" t="str">
            <v>OFICIAL DE ALBAÑILERIA</v>
          </cell>
          <cell r="J355" t="str">
            <v>BS</v>
          </cell>
          <cell r="K355" t="str">
            <v>1 1 07 1 PR04 58</v>
          </cell>
          <cell r="P355">
            <v>0</v>
          </cell>
          <cell r="Q355" t="str">
            <v>00</v>
          </cell>
          <cell r="R355">
            <v>13519</v>
          </cell>
          <cell r="S355">
            <v>1000</v>
          </cell>
          <cell r="T355">
            <v>955</v>
          </cell>
          <cell r="U355">
            <v>15474</v>
          </cell>
          <cell r="V355">
            <v>13519</v>
          </cell>
          <cell r="W355" t="e">
            <v>#DIV/0!</v>
          </cell>
          <cell r="X355">
            <v>15474</v>
          </cell>
          <cell r="Y355" t="e">
            <v>#DIV/0!</v>
          </cell>
          <cell r="Z355" t="str">
            <v/>
          </cell>
        </row>
        <row r="356">
          <cell r="A356" t="str">
            <v>B352</v>
          </cell>
          <cell r="B356">
            <v>352</v>
          </cell>
          <cell r="C356">
            <v>1412</v>
          </cell>
          <cell r="D356" t="str">
            <v>AGUILERA MEDINA RAFAEL</v>
          </cell>
          <cell r="E356">
            <v>41015</v>
          </cell>
          <cell r="F356" t="str">
            <v>STIPEJAL</v>
          </cell>
          <cell r="G356" t="str">
            <v>DIRECCION DE PROMOCION DE VIVIENDA</v>
          </cell>
          <cell r="H356" t="str">
            <v>ADMINISTRACION DE OBRA</v>
          </cell>
          <cell r="I356" t="str">
            <v>OFICIAL DE MANTENIMIENTO DE INMUEBLES A</v>
          </cell>
          <cell r="J356" t="str">
            <v>BS</v>
          </cell>
          <cell r="K356" t="str">
            <v>1 1 07 1 PR04 58</v>
          </cell>
          <cell r="P356">
            <v>0</v>
          </cell>
          <cell r="Q356" t="str">
            <v>00</v>
          </cell>
          <cell r="R356">
            <v>12701</v>
          </cell>
          <cell r="S356">
            <v>1000</v>
          </cell>
          <cell r="T356">
            <v>955</v>
          </cell>
          <cell r="U356">
            <v>14656</v>
          </cell>
          <cell r="V356">
            <v>12701</v>
          </cell>
          <cell r="W356" t="e">
            <v>#DIV/0!</v>
          </cell>
          <cell r="X356">
            <v>14656</v>
          </cell>
          <cell r="Y356" t="e">
            <v>#DIV/0!</v>
          </cell>
          <cell r="Z356" t="str">
            <v/>
          </cell>
        </row>
        <row r="357">
          <cell r="A357" t="str">
            <v>B353</v>
          </cell>
          <cell r="B357">
            <v>353</v>
          </cell>
          <cell r="C357">
            <v>1413</v>
          </cell>
          <cell r="D357" t="str">
            <v>MORALES OCAMPO JUAN RAMON</v>
          </cell>
          <cell r="E357">
            <v>41015</v>
          </cell>
          <cell r="F357" t="str">
            <v>STIPEJAL</v>
          </cell>
          <cell r="G357" t="str">
            <v>DIRECCION DE PROMOCION DE VIVIENDA</v>
          </cell>
          <cell r="H357" t="str">
            <v>ADMINISTRACION DE OBRA</v>
          </cell>
          <cell r="I357" t="str">
            <v>OFICIAL DE MANTENIMIENTO DE INMUEBLES A</v>
          </cell>
          <cell r="J357" t="str">
            <v>BS</v>
          </cell>
          <cell r="K357" t="str">
            <v>1 1 07 1 PR04 58</v>
          </cell>
          <cell r="P357">
            <v>0</v>
          </cell>
          <cell r="Q357" t="str">
            <v>00</v>
          </cell>
          <cell r="R357">
            <v>12701</v>
          </cell>
          <cell r="S357">
            <v>1000</v>
          </cell>
          <cell r="T357">
            <v>955</v>
          </cell>
          <cell r="U357">
            <v>14656</v>
          </cell>
          <cell r="V357">
            <v>12701</v>
          </cell>
          <cell r="W357" t="e">
            <v>#DIV/0!</v>
          </cell>
          <cell r="X357">
            <v>14656</v>
          </cell>
          <cell r="Y357" t="e">
            <v>#DIV/0!</v>
          </cell>
          <cell r="Z357" t="str">
            <v/>
          </cell>
        </row>
        <row r="358">
          <cell r="A358" t="str">
            <v>B354</v>
          </cell>
          <cell r="B358">
            <v>354</v>
          </cell>
          <cell r="C358">
            <v>1433</v>
          </cell>
          <cell r="D358" t="str">
            <v>FONSECA SALDAÑA ANTONIO</v>
          </cell>
          <cell r="E358">
            <v>41061</v>
          </cell>
          <cell r="F358" t="str">
            <v>STIPEJAL</v>
          </cell>
          <cell r="G358" t="str">
            <v>DIRECCION DE PROMOCION DE VIVIENDA</v>
          </cell>
          <cell r="H358" t="str">
            <v>ADMINISTRACION DE OBRA</v>
          </cell>
          <cell r="I358" t="str">
            <v>OFICIAL DE MANTENIMIENTO DE INMUEBLES A</v>
          </cell>
          <cell r="J358" t="str">
            <v>BS</v>
          </cell>
          <cell r="K358" t="str">
            <v>1 1 07 1 PR04 58</v>
          </cell>
          <cell r="P358">
            <v>0</v>
          </cell>
          <cell r="Q358" t="str">
            <v>00</v>
          </cell>
          <cell r="R358">
            <v>12701</v>
          </cell>
          <cell r="S358">
            <v>1000</v>
          </cell>
          <cell r="T358">
            <v>955</v>
          </cell>
          <cell r="U358">
            <v>14656</v>
          </cell>
          <cell r="V358">
            <v>12701</v>
          </cell>
          <cell r="W358" t="e">
            <v>#DIV/0!</v>
          </cell>
          <cell r="X358">
            <v>14656</v>
          </cell>
          <cell r="Y358" t="e">
            <v>#DIV/0!</v>
          </cell>
          <cell r="Z358" t="str">
            <v/>
          </cell>
        </row>
        <row r="359">
          <cell r="A359" t="str">
            <v>B355</v>
          </cell>
          <cell r="B359">
            <v>355</v>
          </cell>
          <cell r="C359">
            <v>1468</v>
          </cell>
          <cell r="D359" t="str">
            <v>ASCENCIO CORONA LUIS ALEJANDRO</v>
          </cell>
          <cell r="E359">
            <v>41061</v>
          </cell>
          <cell r="F359" t="str">
            <v>SIEIPEJAL</v>
          </cell>
          <cell r="G359" t="str">
            <v>DIRECCION DE PROMOCION DE VIVIENDA</v>
          </cell>
          <cell r="H359" t="str">
            <v>ADMINISTRACION DE OBRA</v>
          </cell>
          <cell r="I359" t="str">
            <v>AUXILIAR ADMINISTRATIVO C</v>
          </cell>
          <cell r="J359" t="str">
            <v>BS</v>
          </cell>
          <cell r="K359" t="str">
            <v>1 1 07 1 PR04 58</v>
          </cell>
          <cell r="P359">
            <v>0</v>
          </cell>
          <cell r="Q359" t="str">
            <v>00</v>
          </cell>
          <cell r="R359">
            <v>12484</v>
          </cell>
          <cell r="S359">
            <v>1000</v>
          </cell>
          <cell r="T359">
            <v>955</v>
          </cell>
          <cell r="U359">
            <v>14439</v>
          </cell>
          <cell r="V359">
            <v>12484</v>
          </cell>
          <cell r="W359" t="e">
            <v>#DIV/0!</v>
          </cell>
          <cell r="X359">
            <v>14439</v>
          </cell>
          <cell r="Y359" t="e">
            <v>#DIV/0!</v>
          </cell>
          <cell r="Z359" t="str">
            <v/>
          </cell>
        </row>
        <row r="360">
          <cell r="A360" t="str">
            <v>B356</v>
          </cell>
          <cell r="B360">
            <v>356</v>
          </cell>
          <cell r="C360">
            <v>1428</v>
          </cell>
          <cell r="D360" t="str">
            <v>MATA RODRIGUEZ ROBERTO</v>
          </cell>
          <cell r="E360">
            <v>41061</v>
          </cell>
          <cell r="F360" t="str">
            <v>STIPEJAL</v>
          </cell>
          <cell r="G360" t="str">
            <v>DIRECCION DE PROMOCION DE VIVIENDA</v>
          </cell>
          <cell r="H360" t="str">
            <v>ADMINISTRACION DE OBRA</v>
          </cell>
          <cell r="I360" t="str">
            <v>AYUDANTE DE MANTENIMIENTO A</v>
          </cell>
          <cell r="J360" t="str">
            <v>BS</v>
          </cell>
          <cell r="K360" t="str">
            <v>1 1 07 1 PR04 58</v>
          </cell>
          <cell r="P360">
            <v>0</v>
          </cell>
          <cell r="Q360" t="str">
            <v>00</v>
          </cell>
          <cell r="R360">
            <v>10721</v>
          </cell>
          <cell r="S360">
            <v>1000</v>
          </cell>
          <cell r="T360">
            <v>852</v>
          </cell>
          <cell r="U360">
            <v>12573</v>
          </cell>
          <cell r="V360">
            <v>10721</v>
          </cell>
          <cell r="W360" t="e">
            <v>#DIV/0!</v>
          </cell>
          <cell r="X360">
            <v>12573</v>
          </cell>
          <cell r="Y360" t="e">
            <v>#DIV/0!</v>
          </cell>
          <cell r="Z360" t="str">
            <v/>
          </cell>
        </row>
        <row r="361">
          <cell r="A361" t="str">
            <v>T357</v>
          </cell>
          <cell r="B361">
            <v>357</v>
          </cell>
          <cell r="C361">
            <v>2266</v>
          </cell>
          <cell r="D361" t="str">
            <v>GONZALEZ CARO MARTHA LETICIA</v>
          </cell>
          <cell r="E361">
            <v>43556</v>
          </cell>
          <cell r="F361" t="str">
            <v>N/A</v>
          </cell>
          <cell r="G361" t="str">
            <v>DIRECCION DE PROMOCION DE VIVIENDA</v>
          </cell>
          <cell r="H361" t="str">
            <v>ADMINISTRACION DE OBRA</v>
          </cell>
          <cell r="I361" t="str">
            <v>COORDINADOR</v>
          </cell>
          <cell r="J361" t="str">
            <v>TR</v>
          </cell>
          <cell r="K361" t="str">
            <v>1 1 07 1 PR04 58</v>
          </cell>
          <cell r="P361">
            <v>0</v>
          </cell>
          <cell r="Q361" t="str">
            <v>00</v>
          </cell>
          <cell r="R361">
            <v>27024</v>
          </cell>
          <cell r="S361">
            <v>0</v>
          </cell>
          <cell r="T361">
            <v>0</v>
          </cell>
          <cell r="U361">
            <v>27024</v>
          </cell>
          <cell r="V361">
            <v>27024</v>
          </cell>
          <cell r="W361" t="e">
            <v>#DIV/0!</v>
          </cell>
          <cell r="X361">
            <v>27024</v>
          </cell>
          <cell r="Y361" t="e">
            <v>#DIV/0!</v>
          </cell>
          <cell r="Z361" t="str">
            <v/>
          </cell>
        </row>
        <row r="362">
          <cell r="A362" t="str">
            <v>B358</v>
          </cell>
          <cell r="B362">
            <v>358</v>
          </cell>
          <cell r="C362">
            <v>2110</v>
          </cell>
          <cell r="D362" t="str">
            <v>GOMEZ GUERRERO MARTIN ALEJANDRO</v>
          </cell>
          <cell r="E362">
            <v>43440</v>
          </cell>
          <cell r="F362" t="str">
            <v>N/A</v>
          </cell>
          <cell r="G362" t="str">
            <v>DIRECCION DE PROMOCION DE VIVIENDA</v>
          </cell>
          <cell r="H362" t="str">
            <v>PATRIMONIO INMOBILIARIO</v>
          </cell>
          <cell r="I362" t="str">
            <v>DIRECTOR DE PATRIMONIO</v>
          </cell>
          <cell r="J362" t="str">
            <v>BC</v>
          </cell>
          <cell r="K362" t="str">
            <v>1 1 07 2 PR07 65</v>
          </cell>
          <cell r="P362">
            <v>0</v>
          </cell>
          <cell r="Q362" t="str">
            <v>21</v>
          </cell>
          <cell r="R362">
            <v>39023</v>
          </cell>
          <cell r="S362">
            <v>1808</v>
          </cell>
          <cell r="T362">
            <v>1299</v>
          </cell>
          <cell r="U362">
            <v>42130</v>
          </cell>
          <cell r="V362">
            <v>39023</v>
          </cell>
          <cell r="W362" t="e">
            <v>#DIV/0!</v>
          </cell>
          <cell r="X362">
            <v>42130</v>
          </cell>
          <cell r="Y362" t="e">
            <v>#DIV/0!</v>
          </cell>
          <cell r="Z362" t="str">
            <v/>
          </cell>
        </row>
        <row r="363">
          <cell r="A363" t="str">
            <v>B359</v>
          </cell>
          <cell r="B363">
            <v>359</v>
          </cell>
          <cell r="C363">
            <v>1497</v>
          </cell>
          <cell r="D363" t="str">
            <v>MALDONADO MERCADO HUGO</v>
          </cell>
          <cell r="E363">
            <v>43440</v>
          </cell>
          <cell r="F363" t="str">
            <v>N/A</v>
          </cell>
          <cell r="G363" t="str">
            <v>DIRECCION DE PROMOCION DE VIVIENDA</v>
          </cell>
          <cell r="H363" t="str">
            <v>PATRIMONIO INMOBILIARIO</v>
          </cell>
          <cell r="I363" t="str">
            <v>PERITO VALUADOR</v>
          </cell>
          <cell r="J363" t="str">
            <v>BC</v>
          </cell>
          <cell r="K363" t="str">
            <v>1 1 07 2 PR07 65</v>
          </cell>
          <cell r="P363">
            <v>0</v>
          </cell>
          <cell r="Q363" t="str">
            <v>16</v>
          </cell>
          <cell r="R363">
            <v>23379</v>
          </cell>
          <cell r="S363">
            <v>1247</v>
          </cell>
          <cell r="T363">
            <v>979</v>
          </cell>
          <cell r="U363">
            <v>25605</v>
          </cell>
          <cell r="V363">
            <v>23379</v>
          </cell>
          <cell r="W363" t="e">
            <v>#DIV/0!</v>
          </cell>
          <cell r="X363">
            <v>25605</v>
          </cell>
          <cell r="Y363" t="e">
            <v>#DIV/0!</v>
          </cell>
          <cell r="Z363" t="str">
            <v/>
          </cell>
        </row>
        <row r="364">
          <cell r="A364" t="str">
            <v>B360</v>
          </cell>
          <cell r="B364">
            <v>360</v>
          </cell>
          <cell r="C364">
            <v>797</v>
          </cell>
          <cell r="D364" t="str">
            <v>DE AVILA ACOSTA MARIA ELENA</v>
          </cell>
          <cell r="E364">
            <v>37628</v>
          </cell>
          <cell r="F364" t="str">
            <v>SIEIPEJAL</v>
          </cell>
          <cell r="G364" t="str">
            <v>DIRECCION DE PROMOCION DE VIVIENDA</v>
          </cell>
          <cell r="H364" t="str">
            <v>PATRIMONIO INMOBILIARIO</v>
          </cell>
          <cell r="I364" t="str">
            <v>AUXILIAR ADMINISTRATIVO</v>
          </cell>
          <cell r="J364" t="str">
            <v>BS</v>
          </cell>
          <cell r="K364" t="str">
            <v>1 1 07 2 PR07 65</v>
          </cell>
          <cell r="P364">
            <v>0</v>
          </cell>
          <cell r="Q364" t="str">
            <v>10</v>
          </cell>
          <cell r="R364">
            <v>13726</v>
          </cell>
          <cell r="S364">
            <v>1046</v>
          </cell>
          <cell r="T364">
            <v>866</v>
          </cell>
          <cell r="U364">
            <v>15638</v>
          </cell>
          <cell r="V364">
            <v>13726</v>
          </cell>
          <cell r="W364" t="e">
            <v>#DIV/0!</v>
          </cell>
          <cell r="X364">
            <v>15638</v>
          </cell>
          <cell r="Y364" t="e">
            <v>#DIV/0!</v>
          </cell>
          <cell r="Z364" t="str">
            <v/>
          </cell>
        </row>
        <row r="365">
          <cell r="A365" t="str">
            <v>B361</v>
          </cell>
          <cell r="B365">
            <v>361</v>
          </cell>
          <cell r="C365">
            <v>1492</v>
          </cell>
          <cell r="D365" t="str">
            <v>GARCIA NAVARRO JORGE</v>
          </cell>
          <cell r="E365">
            <v>43440</v>
          </cell>
          <cell r="F365" t="str">
            <v>N/A</v>
          </cell>
          <cell r="G365" t="str">
            <v>DIRECCION DE PROMOCION DE VIVIENDA</v>
          </cell>
          <cell r="H365" t="str">
            <v>PATRIMONIO INMOBILIARIO</v>
          </cell>
          <cell r="I365" t="str">
            <v>VIGILANTE</v>
          </cell>
          <cell r="J365" t="str">
            <v>BC</v>
          </cell>
          <cell r="K365" t="str">
            <v>1 1 07 2 PR07 65</v>
          </cell>
          <cell r="P365">
            <v>0</v>
          </cell>
          <cell r="Q365" t="str">
            <v>08</v>
          </cell>
          <cell r="R365">
            <v>12703</v>
          </cell>
          <cell r="S365">
            <v>941</v>
          </cell>
          <cell r="T365">
            <v>845</v>
          </cell>
          <cell r="U365">
            <v>14489</v>
          </cell>
          <cell r="V365">
            <v>12703</v>
          </cell>
          <cell r="W365" t="e">
            <v>#DIV/0!</v>
          </cell>
          <cell r="X365">
            <v>14489</v>
          </cell>
          <cell r="Y365" t="e">
            <v>#DIV/0!</v>
          </cell>
          <cell r="Z365" t="str">
            <v/>
          </cell>
        </row>
        <row r="366">
          <cell r="A366" t="str">
            <v>B362</v>
          </cell>
          <cell r="B366">
            <v>362</v>
          </cell>
          <cell r="C366">
            <v>1499</v>
          </cell>
          <cell r="D366" t="str">
            <v>ALVAREZ DANIEL JOSE LUIS</v>
          </cell>
          <cell r="E366">
            <v>43440</v>
          </cell>
          <cell r="F366" t="str">
            <v>N/A</v>
          </cell>
          <cell r="G366" t="str">
            <v>DIRECCION DE PROMOCION DE VIVIENDA</v>
          </cell>
          <cell r="H366" t="str">
            <v>PATRIMONIO INMOBILIARIO</v>
          </cell>
          <cell r="I366" t="str">
            <v>VIGILANTE</v>
          </cell>
          <cell r="J366" t="str">
            <v>BC</v>
          </cell>
          <cell r="K366" t="str">
            <v>1 1 07 2 PR07 65</v>
          </cell>
          <cell r="P366">
            <v>0</v>
          </cell>
          <cell r="Q366" t="str">
            <v>08</v>
          </cell>
          <cell r="R366">
            <v>12703</v>
          </cell>
          <cell r="S366">
            <v>941</v>
          </cell>
          <cell r="T366">
            <v>845</v>
          </cell>
          <cell r="U366">
            <v>14489</v>
          </cell>
          <cell r="V366">
            <v>12703</v>
          </cell>
          <cell r="W366" t="e">
            <v>#DIV/0!</v>
          </cell>
          <cell r="X366">
            <v>14489</v>
          </cell>
          <cell r="Y366" t="e">
            <v>#DIV/0!</v>
          </cell>
          <cell r="Z366" t="str">
            <v/>
          </cell>
        </row>
        <row r="367">
          <cell r="A367" t="str">
            <v>B363</v>
          </cell>
          <cell r="B367">
            <v>363</v>
          </cell>
          <cell r="C367">
            <v>1491</v>
          </cell>
          <cell r="D367" t="str">
            <v>MALDONADO GONZALEZ LEOPOLDO</v>
          </cell>
          <cell r="E367">
            <v>43116</v>
          </cell>
          <cell r="F367" t="str">
            <v>STIPEJAL</v>
          </cell>
          <cell r="G367" t="str">
            <v>DIRECCION DE PROMOCION DE VIVIENDA</v>
          </cell>
          <cell r="H367" t="str">
            <v>PATRIMONIO INMOBILIARIO</v>
          </cell>
          <cell r="I367" t="str">
            <v>VIGILANTE</v>
          </cell>
          <cell r="J367" t="str">
            <v>BS</v>
          </cell>
          <cell r="K367" t="str">
            <v>1 1 07 2 PR07 65</v>
          </cell>
          <cell r="P367">
            <v>0</v>
          </cell>
          <cell r="Q367" t="str">
            <v>08</v>
          </cell>
          <cell r="R367">
            <v>12703</v>
          </cell>
          <cell r="S367">
            <v>941</v>
          </cell>
          <cell r="T367">
            <v>845</v>
          </cell>
          <cell r="U367">
            <v>14489</v>
          </cell>
          <cell r="V367">
            <v>12703</v>
          </cell>
          <cell r="W367" t="e">
            <v>#DIV/0!</v>
          </cell>
          <cell r="X367">
            <v>14489</v>
          </cell>
          <cell r="Y367" t="e">
            <v>#DIV/0!</v>
          </cell>
          <cell r="Z367" t="str">
            <v/>
          </cell>
        </row>
        <row r="368">
          <cell r="A368" t="str">
            <v>T364</v>
          </cell>
          <cell r="B368">
            <v>364</v>
          </cell>
          <cell r="C368">
            <v>1956</v>
          </cell>
          <cell r="D368" t="str">
            <v>CARRILLO MIRAMONTES MIGUEL</v>
          </cell>
          <cell r="E368">
            <v>42704</v>
          </cell>
          <cell r="F368" t="str">
            <v>N/A</v>
          </cell>
          <cell r="G368" t="str">
            <v>DIRECCION DE PROMOCION DE VIVIENDA</v>
          </cell>
          <cell r="H368" t="str">
            <v>PATRIMONIO INMOBILIARIO</v>
          </cell>
          <cell r="I368" t="str">
            <v>VIGILANTE</v>
          </cell>
          <cell r="J368" t="str">
            <v>TR</v>
          </cell>
          <cell r="K368" t="str">
            <v>1 1 07 2 PR07 65</v>
          </cell>
          <cell r="P368">
            <v>0</v>
          </cell>
          <cell r="Q368" t="str">
            <v>03</v>
          </cell>
          <cell r="R368">
            <v>10720</v>
          </cell>
          <cell r="S368">
            <v>0</v>
          </cell>
          <cell r="T368">
            <v>0</v>
          </cell>
          <cell r="U368">
            <v>10720</v>
          </cell>
          <cell r="V368">
            <v>10720</v>
          </cell>
          <cell r="W368" t="e">
            <v>#DIV/0!</v>
          </cell>
          <cell r="X368">
            <v>10720</v>
          </cell>
          <cell r="Y368" t="e">
            <v>#DIV/0!</v>
          </cell>
          <cell r="Z368" t="str">
            <v/>
          </cell>
        </row>
        <row r="369">
          <cell r="A369" t="str">
            <v>T365</v>
          </cell>
          <cell r="B369">
            <v>365</v>
          </cell>
          <cell r="C369">
            <v>1927</v>
          </cell>
          <cell r="D369" t="str">
            <v>RAMIREZ LUNA JULIAN</v>
          </cell>
          <cell r="E369">
            <v>42583</v>
          </cell>
          <cell r="F369" t="str">
            <v>N/A</v>
          </cell>
          <cell r="G369" t="str">
            <v>DIRECCION DE PROMOCION DE VIVIENDA</v>
          </cell>
          <cell r="H369" t="str">
            <v>PATRIMONIO INMOBILIARIO</v>
          </cell>
          <cell r="I369" t="str">
            <v>VIGILANTE</v>
          </cell>
          <cell r="J369" t="str">
            <v>TR</v>
          </cell>
          <cell r="K369" t="str">
            <v>1 1 07 2 PR07 65</v>
          </cell>
          <cell r="P369">
            <v>0</v>
          </cell>
          <cell r="Q369" t="str">
            <v>01</v>
          </cell>
          <cell r="R369">
            <v>9939</v>
          </cell>
          <cell r="S369">
            <v>0</v>
          </cell>
          <cell r="T369">
            <v>0</v>
          </cell>
          <cell r="U369">
            <v>9939</v>
          </cell>
          <cell r="V369">
            <v>9939</v>
          </cell>
          <cell r="W369" t="e">
            <v>#DIV/0!</v>
          </cell>
          <cell r="X369">
            <v>9939</v>
          </cell>
          <cell r="Y369" t="e">
            <v>#DIV/0!</v>
          </cell>
          <cell r="Z369" t="str">
            <v/>
          </cell>
        </row>
        <row r="370">
          <cell r="A370" t="str">
            <v>T366</v>
          </cell>
          <cell r="B370">
            <v>366</v>
          </cell>
          <cell r="C370">
            <v>1997</v>
          </cell>
          <cell r="D370" t="str">
            <v>RIVERA SANCHEZ JESUS</v>
          </cell>
          <cell r="E370">
            <v>42996</v>
          </cell>
          <cell r="F370" t="str">
            <v>N/A</v>
          </cell>
          <cell r="G370" t="str">
            <v>DIRECCION DE PROMOCION DE VIVIENDA</v>
          </cell>
          <cell r="H370" t="str">
            <v>PATRIMONIO INMOBILIARIO</v>
          </cell>
          <cell r="I370" t="str">
            <v>VIGILANTE</v>
          </cell>
          <cell r="J370" t="str">
            <v>TR</v>
          </cell>
          <cell r="K370" t="str">
            <v>1 1 07 2 PR07 65</v>
          </cell>
          <cell r="P370">
            <v>0</v>
          </cell>
          <cell r="Q370" t="str">
            <v>01</v>
          </cell>
          <cell r="R370">
            <v>9939</v>
          </cell>
          <cell r="S370">
            <v>0</v>
          </cell>
          <cell r="T370">
            <v>0</v>
          </cell>
          <cell r="U370">
            <v>9939</v>
          </cell>
          <cell r="V370">
            <v>9939</v>
          </cell>
          <cell r="W370" t="e">
            <v>#DIV/0!</v>
          </cell>
          <cell r="X370">
            <v>9939</v>
          </cell>
          <cell r="Y370" t="e">
            <v>#DIV/0!</v>
          </cell>
          <cell r="Z370" t="str">
            <v/>
          </cell>
        </row>
        <row r="371">
          <cell r="A371" t="str">
            <v>T367</v>
          </cell>
          <cell r="B371">
            <v>367</v>
          </cell>
          <cell r="C371">
            <v>1515</v>
          </cell>
          <cell r="D371" t="str">
            <v>ROMERO HERRERA CIRILO</v>
          </cell>
          <cell r="E371">
            <v>41153</v>
          </cell>
          <cell r="F371" t="str">
            <v>N/A</v>
          </cell>
          <cell r="G371" t="str">
            <v>DIRECCION DE PROMOCION DE VIVIENDA</v>
          </cell>
          <cell r="H371" t="str">
            <v>PATRIMONIO INMOBILIARIO</v>
          </cell>
          <cell r="I371" t="str">
            <v>VIGILANTE</v>
          </cell>
          <cell r="J371" t="str">
            <v>TR</v>
          </cell>
          <cell r="K371" t="str">
            <v>1 1 07 2 PR07 65</v>
          </cell>
          <cell r="P371">
            <v>0</v>
          </cell>
          <cell r="Q371" t="str">
            <v>01</v>
          </cell>
          <cell r="R371">
            <v>9939</v>
          </cell>
          <cell r="S371">
            <v>0</v>
          </cell>
          <cell r="T371">
            <v>0</v>
          </cell>
          <cell r="U371">
            <v>9939</v>
          </cell>
          <cell r="V371">
            <v>9939</v>
          </cell>
          <cell r="W371" t="e">
            <v>#DIV/0!</v>
          </cell>
          <cell r="X371">
            <v>9939</v>
          </cell>
          <cell r="Y371" t="e">
            <v>#DIV/0!</v>
          </cell>
          <cell r="Z371" t="str">
            <v/>
          </cell>
        </row>
        <row r="372">
          <cell r="A372" t="str">
            <v>B368</v>
          </cell>
          <cell r="B372">
            <v>368</v>
          </cell>
          <cell r="C372">
            <v>1449</v>
          </cell>
          <cell r="D372" t="str">
            <v>HERMOSILLO RAMIREZ FRANCISCO JAVIER</v>
          </cell>
          <cell r="E372">
            <v>43147</v>
          </cell>
          <cell r="F372" t="str">
            <v>N/A</v>
          </cell>
          <cell r="G372" t="str">
            <v>DIRECCION DE PROMOCION DE VIVIENDA</v>
          </cell>
          <cell r="H372" t="str">
            <v>PATRIMONIO INMOBILIARIO</v>
          </cell>
          <cell r="I372" t="str">
            <v>AYUDANTE DE MANTENIMIENTO A</v>
          </cell>
          <cell r="J372" t="str">
            <v>BC</v>
          </cell>
          <cell r="K372" t="str">
            <v>1 1 07 2 PR07 65</v>
          </cell>
          <cell r="P372">
            <v>0</v>
          </cell>
          <cell r="Q372" t="str">
            <v>00</v>
          </cell>
          <cell r="R372">
            <v>10721</v>
          </cell>
          <cell r="S372">
            <v>1000</v>
          </cell>
          <cell r="T372">
            <v>852</v>
          </cell>
          <cell r="U372">
            <v>12573</v>
          </cell>
          <cell r="V372">
            <v>10721</v>
          </cell>
          <cell r="W372" t="e">
            <v>#DIV/0!</v>
          </cell>
          <cell r="X372">
            <v>12573</v>
          </cell>
          <cell r="Y372" t="e">
            <v>#DIV/0!</v>
          </cell>
          <cell r="Z372" t="str">
            <v/>
          </cell>
        </row>
        <row r="373">
          <cell r="A373" t="str">
            <v>B369</v>
          </cell>
          <cell r="B373">
            <v>369</v>
          </cell>
          <cell r="C373">
            <v>1493</v>
          </cell>
          <cell r="D373" t="str">
            <v>AGUILAR VALENCIA CRESCENCIO</v>
          </cell>
          <cell r="E373">
            <v>43440</v>
          </cell>
          <cell r="F373" t="str">
            <v>N/A</v>
          </cell>
          <cell r="G373" t="str">
            <v>DIRECCION DE PROMOCION DE VIVIENDA</v>
          </cell>
          <cell r="H373" t="str">
            <v>PATRIMONIO INMOBILIARIO</v>
          </cell>
          <cell r="I373" t="str">
            <v>VIGILANTE B</v>
          </cell>
          <cell r="J373" t="str">
            <v>BC</v>
          </cell>
          <cell r="K373" t="str">
            <v>1 1 07 2 PR07 65</v>
          </cell>
          <cell r="P373">
            <v>0</v>
          </cell>
          <cell r="Q373" t="str">
            <v>00</v>
          </cell>
          <cell r="R373">
            <v>10721</v>
          </cell>
          <cell r="S373">
            <v>1000</v>
          </cell>
          <cell r="T373">
            <v>852</v>
          </cell>
          <cell r="U373">
            <v>12573</v>
          </cell>
          <cell r="V373">
            <v>10721</v>
          </cell>
          <cell r="W373" t="e">
            <v>#DIV/0!</v>
          </cell>
          <cell r="X373">
            <v>12573</v>
          </cell>
          <cell r="Y373" t="e">
            <v>#DIV/0!</v>
          </cell>
          <cell r="Z373" t="str">
            <v/>
          </cell>
        </row>
        <row r="374">
          <cell r="A374" t="str">
            <v>B370</v>
          </cell>
          <cell r="B374">
            <v>370</v>
          </cell>
          <cell r="C374">
            <v>1496</v>
          </cell>
          <cell r="D374" t="str">
            <v>RODRIGUEZ RAMIREZ JOSE MANUEL</v>
          </cell>
          <cell r="E374">
            <v>43440</v>
          </cell>
          <cell r="F374" t="str">
            <v>N/A</v>
          </cell>
          <cell r="G374" t="str">
            <v>DIRECCION DE PROMOCION DE VIVIENDA</v>
          </cell>
          <cell r="H374" t="str">
            <v>PATRIMONIO INMOBILIARIO</v>
          </cell>
          <cell r="I374" t="str">
            <v>VIGILANTE B</v>
          </cell>
          <cell r="J374" t="str">
            <v>BC</v>
          </cell>
          <cell r="K374" t="str">
            <v>1 1 07 2 PR07 65</v>
          </cell>
          <cell r="P374">
            <v>0</v>
          </cell>
          <cell r="Q374" t="str">
            <v>00</v>
          </cell>
          <cell r="R374">
            <v>10721</v>
          </cell>
          <cell r="S374">
            <v>1000</v>
          </cell>
          <cell r="T374">
            <v>852</v>
          </cell>
          <cell r="U374">
            <v>12573</v>
          </cell>
          <cell r="V374">
            <v>10721</v>
          </cell>
          <cell r="W374" t="e">
            <v>#DIV/0!</v>
          </cell>
          <cell r="X374">
            <v>12573</v>
          </cell>
          <cell r="Y374" t="e">
            <v>#DIV/0!</v>
          </cell>
          <cell r="Z374" t="str">
            <v/>
          </cell>
        </row>
        <row r="375">
          <cell r="A375" t="str">
            <v>B371</v>
          </cell>
          <cell r="B375">
            <v>371</v>
          </cell>
          <cell r="C375">
            <v>1494</v>
          </cell>
          <cell r="D375" t="str">
            <v>DANIEL BASILIO MANUEL</v>
          </cell>
          <cell r="E375">
            <v>43440</v>
          </cell>
          <cell r="F375" t="str">
            <v>N/A</v>
          </cell>
          <cell r="G375" t="str">
            <v>DIRECCION DE PROMOCION DE VIVIENDA</v>
          </cell>
          <cell r="H375" t="str">
            <v>PATRIMONIO INMOBILIARIO</v>
          </cell>
          <cell r="I375" t="str">
            <v>VIGILANTE C</v>
          </cell>
          <cell r="J375" t="str">
            <v>BC</v>
          </cell>
          <cell r="K375" t="str">
            <v>1 1 07 2 PR07 65</v>
          </cell>
          <cell r="P375">
            <v>0</v>
          </cell>
          <cell r="Q375" t="str">
            <v>00</v>
          </cell>
          <cell r="R375">
            <v>10343</v>
          </cell>
          <cell r="S375">
            <v>959</v>
          </cell>
          <cell r="T375">
            <v>791</v>
          </cell>
          <cell r="U375">
            <v>12093</v>
          </cell>
          <cell r="V375">
            <v>10343</v>
          </cell>
          <cell r="W375" t="e">
            <v>#DIV/0!</v>
          </cell>
          <cell r="X375">
            <v>12093</v>
          </cell>
          <cell r="Y375" t="e">
            <v>#DIV/0!</v>
          </cell>
          <cell r="Z375" t="str">
            <v/>
          </cell>
        </row>
        <row r="376">
          <cell r="A376" t="str">
            <v>B372</v>
          </cell>
          <cell r="B376">
            <v>372</v>
          </cell>
          <cell r="C376">
            <v>1213</v>
          </cell>
          <cell r="D376" t="str">
            <v>DE AVILA ACOSTA ALTAGRACIA</v>
          </cell>
          <cell r="E376">
            <v>39875</v>
          </cell>
          <cell r="F376" t="str">
            <v>STIPEJAL</v>
          </cell>
          <cell r="G376" t="str">
            <v>DIRECCION DE PROMOCION DE VIVIENDA</v>
          </cell>
          <cell r="H376" t="str">
            <v>PATRIMONIO INMOBILIARIO</v>
          </cell>
          <cell r="I376" t="str">
            <v>ANALISTA ESPECIALIZADO A</v>
          </cell>
          <cell r="J376" t="str">
            <v>BS</v>
          </cell>
          <cell r="K376" t="str">
            <v>1 1 07 2 PR07 65</v>
          </cell>
          <cell r="P376">
            <v>0</v>
          </cell>
          <cell r="Q376" t="str">
            <v>00</v>
          </cell>
          <cell r="R376">
            <v>18552</v>
          </cell>
          <cell r="S376">
            <v>1000</v>
          </cell>
          <cell r="T376">
            <v>955</v>
          </cell>
          <cell r="U376">
            <v>20507</v>
          </cell>
          <cell r="V376">
            <v>18552</v>
          </cell>
          <cell r="W376" t="e">
            <v>#DIV/0!</v>
          </cell>
          <cell r="X376">
            <v>20507</v>
          </cell>
          <cell r="Y376" t="e">
            <v>#DIV/0!</v>
          </cell>
          <cell r="Z376" t="str">
            <v/>
          </cell>
        </row>
        <row r="377">
          <cell r="A377" t="str">
            <v>B373</v>
          </cell>
          <cell r="B377">
            <v>373</v>
          </cell>
          <cell r="C377">
            <v>1307</v>
          </cell>
          <cell r="D377" t="str">
            <v>TERRON IBARRA CECILIA GUADALUPE</v>
          </cell>
          <cell r="E377">
            <v>40259</v>
          </cell>
          <cell r="F377" t="str">
            <v>SIEIPEJAL</v>
          </cell>
          <cell r="G377" t="str">
            <v>DIRECCION DE PROMOCION DE VIVIENDA</v>
          </cell>
          <cell r="H377" t="str">
            <v>PATRIMONIO INMOBILIARIO</v>
          </cell>
          <cell r="I377" t="str">
            <v>ANALISTA ESPECIALIZADO A</v>
          </cell>
          <cell r="J377" t="str">
            <v>BS</v>
          </cell>
          <cell r="K377" t="str">
            <v>1 1 07 2 PR07 65</v>
          </cell>
          <cell r="P377">
            <v>0</v>
          </cell>
          <cell r="Q377" t="str">
            <v>00</v>
          </cell>
          <cell r="R377">
            <v>18552</v>
          </cell>
          <cell r="S377">
            <v>1000</v>
          </cell>
          <cell r="T377">
            <v>955</v>
          </cell>
          <cell r="U377">
            <v>20507</v>
          </cell>
          <cell r="V377">
            <v>18552</v>
          </cell>
          <cell r="W377" t="e">
            <v>#DIV/0!</v>
          </cell>
          <cell r="X377">
            <v>20507</v>
          </cell>
          <cell r="Y377" t="e">
            <v>#DIV/0!</v>
          </cell>
          <cell r="Z377" t="str">
            <v/>
          </cell>
        </row>
        <row r="378">
          <cell r="A378" t="str">
            <v>B374</v>
          </cell>
          <cell r="B378">
            <v>374</v>
          </cell>
          <cell r="C378">
            <v>979</v>
          </cell>
          <cell r="D378" t="str">
            <v>MERCADO RIVAS MARIA JULIA</v>
          </cell>
          <cell r="E378">
            <v>38244</v>
          </cell>
          <cell r="F378" t="str">
            <v>STIPEJAL</v>
          </cell>
          <cell r="G378" t="str">
            <v>DIRECCION DE PROMOCION DE VIVIENDA</v>
          </cell>
          <cell r="H378" t="str">
            <v>PATRIMONIO INMOBILIARIO</v>
          </cell>
          <cell r="I378" t="str">
            <v>TECNICO ADMINISTRATIVO</v>
          </cell>
          <cell r="J378" t="str">
            <v>BS</v>
          </cell>
          <cell r="K378" t="str">
            <v>1 1 07 2 PR07 65</v>
          </cell>
          <cell r="P378">
            <v>0</v>
          </cell>
          <cell r="Q378" t="str">
            <v>00</v>
          </cell>
          <cell r="R378">
            <v>14462</v>
          </cell>
          <cell r="S378">
            <v>1000</v>
          </cell>
          <cell r="T378">
            <v>955</v>
          </cell>
          <cell r="U378">
            <v>16417</v>
          </cell>
          <cell r="V378">
            <v>14462</v>
          </cell>
          <cell r="W378" t="e">
            <v>#DIV/0!</v>
          </cell>
          <cell r="X378">
            <v>16417</v>
          </cell>
          <cell r="Y378" t="e">
            <v>#DIV/0!</v>
          </cell>
          <cell r="Z378" t="str">
            <v/>
          </cell>
        </row>
        <row r="379">
          <cell r="A379" t="str">
            <v>B375</v>
          </cell>
          <cell r="B379">
            <v>375</v>
          </cell>
          <cell r="C379">
            <v>1453</v>
          </cell>
          <cell r="D379" t="str">
            <v>PORTILLO ORENDAIN JOSE LUIS</v>
          </cell>
          <cell r="E379">
            <v>41061</v>
          </cell>
          <cell r="F379" t="str">
            <v>SIEIPEJAL</v>
          </cell>
          <cell r="G379" t="str">
            <v>DIRECCION DE PROMOCION DE VIVIENDA</v>
          </cell>
          <cell r="H379" t="str">
            <v>PATRIMONIO INMOBILIARIO</v>
          </cell>
          <cell r="I379" t="str">
            <v>OFICIAL DE MANTENIMIENTO DE INMUEBLES A</v>
          </cell>
          <cell r="J379" t="str">
            <v>BS</v>
          </cell>
          <cell r="K379" t="str">
            <v>1 1 07 2 PR07 65</v>
          </cell>
          <cell r="P379">
            <v>0</v>
          </cell>
          <cell r="Q379" t="str">
            <v>00</v>
          </cell>
          <cell r="R379">
            <v>12701</v>
          </cell>
          <cell r="S379">
            <v>1000</v>
          </cell>
          <cell r="T379">
            <v>955</v>
          </cell>
          <cell r="U379">
            <v>14656</v>
          </cell>
          <cell r="V379">
            <v>12701</v>
          </cell>
          <cell r="W379" t="e">
            <v>#DIV/0!</v>
          </cell>
          <cell r="X379">
            <v>14656</v>
          </cell>
          <cell r="Y379" t="e">
            <v>#DIV/0!</v>
          </cell>
          <cell r="Z379" t="str">
            <v/>
          </cell>
        </row>
        <row r="380">
          <cell r="A380" t="str">
            <v>B376</v>
          </cell>
          <cell r="B380">
            <v>376</v>
          </cell>
          <cell r="C380">
            <v>170</v>
          </cell>
          <cell r="D380" t="str">
            <v>GARCIA SANCHEZ ANTOLIN</v>
          </cell>
          <cell r="E380">
            <v>34205</v>
          </cell>
          <cell r="F380" t="str">
            <v>STIPEJAL</v>
          </cell>
          <cell r="G380" t="str">
            <v>DIRECCION DE PROMOCION DE VIVIENDA</v>
          </cell>
          <cell r="H380" t="str">
            <v>PATRIMONIO INMOBILIARIO</v>
          </cell>
          <cell r="I380" t="str">
            <v>VELADOR B</v>
          </cell>
          <cell r="J380" t="str">
            <v>BS</v>
          </cell>
          <cell r="K380" t="str">
            <v>1 1 07 2 PR07 65</v>
          </cell>
          <cell r="P380">
            <v>0</v>
          </cell>
          <cell r="Q380" t="str">
            <v>00</v>
          </cell>
          <cell r="R380">
            <v>11763</v>
          </cell>
          <cell r="S380">
            <v>1000</v>
          </cell>
          <cell r="T380">
            <v>932</v>
          </cell>
          <cell r="U380">
            <v>13695</v>
          </cell>
          <cell r="V380">
            <v>11763</v>
          </cell>
          <cell r="W380" t="e">
            <v>#DIV/0!</v>
          </cell>
          <cell r="X380">
            <v>13695</v>
          </cell>
          <cell r="Y380" t="e">
            <v>#DIV/0!</v>
          </cell>
          <cell r="Z380" t="str">
            <v/>
          </cell>
        </row>
        <row r="381">
          <cell r="A381" t="str">
            <v>B377</v>
          </cell>
          <cell r="B381">
            <v>377</v>
          </cell>
          <cell r="C381">
            <v>2088</v>
          </cell>
          <cell r="D381" t="str">
            <v>TOSTADO RODRIGUEZ RODRIGO</v>
          </cell>
          <cell r="E381">
            <v>43440</v>
          </cell>
          <cell r="F381" t="str">
            <v>N/A</v>
          </cell>
          <cell r="G381" t="str">
            <v>DIRECCION DE PROMOCION DE VIVIENDA</v>
          </cell>
          <cell r="H381" t="str">
            <v>ADMINISTRACION DE PROMOCION Y VIVIENDA Y AVALUOS</v>
          </cell>
          <cell r="I381" t="str">
            <v>DIRECTOR GENERAL DE PROMOCION DE VIVIENDA</v>
          </cell>
          <cell r="J381" t="str">
            <v>BC</v>
          </cell>
          <cell r="K381" t="str">
            <v>1 1 07 2 PR07 92</v>
          </cell>
          <cell r="P381">
            <v>0</v>
          </cell>
          <cell r="Q381" t="str">
            <v>24</v>
          </cell>
          <cell r="R381">
            <v>55131</v>
          </cell>
          <cell r="S381">
            <v>2057</v>
          </cell>
          <cell r="T381">
            <v>1457</v>
          </cell>
          <cell r="U381">
            <v>58645</v>
          </cell>
          <cell r="V381">
            <v>55131</v>
          </cell>
          <cell r="W381" t="e">
            <v>#DIV/0!</v>
          </cell>
          <cell r="X381">
            <v>58645</v>
          </cell>
          <cell r="Y381" t="e">
            <v>#DIV/0!</v>
          </cell>
          <cell r="Z381" t="str">
            <v/>
          </cell>
        </row>
        <row r="382">
          <cell r="A382" t="str">
            <v>B378</v>
          </cell>
          <cell r="B382">
            <v>378</v>
          </cell>
          <cell r="C382">
            <v>2092</v>
          </cell>
          <cell r="D382" t="str">
            <v>ANTUÑANO GOMEZ PORTUGAL JUAN PABLO</v>
          </cell>
          <cell r="E382">
            <v>43497</v>
          </cell>
          <cell r="F382" t="str">
            <v>N/A</v>
          </cell>
          <cell r="G382" t="str">
            <v>DIRECCION DE PROMOCION DE VIVIENDA</v>
          </cell>
          <cell r="H382" t="str">
            <v>ADMINISTRACION DE PROMOCION Y VIVIENDA Y AVALUOS</v>
          </cell>
          <cell r="I382" t="str">
            <v>DIRECTOR DE FIDEICOMISOS</v>
          </cell>
          <cell r="J382" t="str">
            <v>BC</v>
          </cell>
          <cell r="K382" t="str">
            <v>1 1 07 2 PR07 92</v>
          </cell>
          <cell r="P382">
            <v>0</v>
          </cell>
          <cell r="Q382" t="str">
            <v>21</v>
          </cell>
          <cell r="R382">
            <v>39023</v>
          </cell>
          <cell r="S382">
            <v>1808</v>
          </cell>
          <cell r="T382">
            <v>1299</v>
          </cell>
          <cell r="U382">
            <v>42130</v>
          </cell>
          <cell r="V382">
            <v>39023</v>
          </cell>
          <cell r="W382" t="e">
            <v>#DIV/0!</v>
          </cell>
          <cell r="X382">
            <v>42130</v>
          </cell>
          <cell r="Y382" t="e">
            <v>#DIV/0!</v>
          </cell>
          <cell r="Z382" t="str">
            <v/>
          </cell>
        </row>
        <row r="383">
          <cell r="A383" t="str">
            <v>B379</v>
          </cell>
          <cell r="B383">
            <v>379</v>
          </cell>
          <cell r="C383">
            <v>0</v>
          </cell>
          <cell r="D383" t="str">
            <v>VACANTE</v>
          </cell>
          <cell r="E383">
            <v>43830</v>
          </cell>
          <cell r="F383" t="str">
            <v>N/A</v>
          </cell>
          <cell r="G383" t="str">
            <v>DIRECCION DE PROMOCION DE VIVIENDA</v>
          </cell>
          <cell r="H383" t="str">
            <v>ADMINISTRACION DE PROMOCION Y VIVIENDA Y AVALUOS</v>
          </cell>
          <cell r="I383" t="str">
            <v>COORDINADOR DE PROCESOS</v>
          </cell>
          <cell r="J383" t="str">
            <v>BC</v>
          </cell>
          <cell r="K383" t="str">
            <v>1 1 07 2 PR07 92</v>
          </cell>
          <cell r="P383">
            <v>0</v>
          </cell>
          <cell r="Q383" t="str">
            <v>19</v>
          </cell>
          <cell r="R383">
            <v>33470</v>
          </cell>
          <cell r="S383">
            <v>1549</v>
          </cell>
          <cell r="T383">
            <v>1116</v>
          </cell>
          <cell r="U383">
            <v>36135</v>
          </cell>
          <cell r="V383">
            <v>33470</v>
          </cell>
          <cell r="W383" t="e">
            <v>#DIV/0!</v>
          </cell>
          <cell r="X383">
            <v>36135</v>
          </cell>
          <cell r="Y383" t="e">
            <v>#DIV/0!</v>
          </cell>
          <cell r="Z383" t="str">
            <v/>
          </cell>
        </row>
        <row r="384">
          <cell r="A384" t="str">
            <v>B380</v>
          </cell>
          <cell r="B384">
            <v>380</v>
          </cell>
          <cell r="C384">
            <v>2303</v>
          </cell>
          <cell r="D384" t="str">
            <v>GONZALEZ PEREZ JAQUELINE ODETTE</v>
          </cell>
          <cell r="E384">
            <v>43717</v>
          </cell>
          <cell r="F384" t="str">
            <v>N/A</v>
          </cell>
          <cell r="G384" t="str">
            <v>DIRECCION DE PROMOCION DE VIVIENDA</v>
          </cell>
          <cell r="H384" t="str">
            <v>ADMINISTRACION DE PROMOCION Y VIVIENDA Y AVALUOS</v>
          </cell>
          <cell r="I384" t="str">
            <v>PERITO VALUADOR</v>
          </cell>
          <cell r="J384" t="str">
            <v>BC</v>
          </cell>
          <cell r="K384" t="str">
            <v>1 1 07 2 PR07 92</v>
          </cell>
          <cell r="P384">
            <v>0</v>
          </cell>
          <cell r="Q384" t="str">
            <v>16</v>
          </cell>
          <cell r="R384">
            <v>23379</v>
          </cell>
          <cell r="S384">
            <v>1247</v>
          </cell>
          <cell r="T384">
            <v>979</v>
          </cell>
          <cell r="U384">
            <v>25605</v>
          </cell>
          <cell r="V384">
            <v>23379</v>
          </cell>
          <cell r="W384" t="e">
            <v>#DIV/0!</v>
          </cell>
          <cell r="X384">
            <v>25605</v>
          </cell>
          <cell r="Y384" t="e">
            <v>#DIV/0!</v>
          </cell>
          <cell r="Z384" t="str">
            <v/>
          </cell>
        </row>
        <row r="385">
          <cell r="A385" t="str">
            <v>B381</v>
          </cell>
          <cell r="B385">
            <v>381</v>
          </cell>
          <cell r="C385">
            <v>659</v>
          </cell>
          <cell r="D385" t="str">
            <v>MARTINEZ RUELAS JESUS PEDRO</v>
          </cell>
          <cell r="E385">
            <v>36907</v>
          </cell>
          <cell r="F385" t="str">
            <v>N/A</v>
          </cell>
          <cell r="G385" t="str">
            <v>DIRECCION DE PROMOCION DE VIVIENDA</v>
          </cell>
          <cell r="H385" t="str">
            <v>ADMINISTRACION DE PROMOCION Y VIVIENDA Y AVALUOS</v>
          </cell>
          <cell r="I385" t="str">
            <v>COORDINADOR DE PROMOCION Y VIVIENDA</v>
          </cell>
          <cell r="J385" t="str">
            <v>BC</v>
          </cell>
          <cell r="K385" t="str">
            <v>1 1 07 2 PR07 92</v>
          </cell>
          <cell r="P385">
            <v>0</v>
          </cell>
          <cell r="Q385" t="str">
            <v>16</v>
          </cell>
          <cell r="R385">
            <v>23379</v>
          </cell>
          <cell r="S385">
            <v>1247</v>
          </cell>
          <cell r="T385">
            <v>979</v>
          </cell>
          <cell r="U385">
            <v>25605</v>
          </cell>
          <cell r="V385">
            <v>23379</v>
          </cell>
          <cell r="W385" t="e">
            <v>#DIV/0!</v>
          </cell>
          <cell r="X385">
            <v>25605</v>
          </cell>
          <cell r="Y385" t="e">
            <v>#DIV/0!</v>
          </cell>
          <cell r="Z385" t="str">
            <v/>
          </cell>
        </row>
        <row r="386">
          <cell r="A386" t="str">
            <v>T382</v>
          </cell>
          <cell r="B386">
            <v>382</v>
          </cell>
          <cell r="C386">
            <v>2320</v>
          </cell>
          <cell r="D386" t="str">
            <v>OCHOA GUERRERO JORGE ARNULFO</v>
          </cell>
          <cell r="E386">
            <v>43865</v>
          </cell>
          <cell r="F386" t="str">
            <v>N/A</v>
          </cell>
          <cell r="G386" t="str">
            <v>DIRECCION DE PROMOCION DE VIVIENDA</v>
          </cell>
          <cell r="H386" t="str">
            <v>ADMINISTRACION DE PROMOCION Y VIVIENDA Y AVALUOS</v>
          </cell>
          <cell r="I386" t="str">
            <v>ENCARGADO</v>
          </cell>
          <cell r="J386" t="str">
            <v>TR</v>
          </cell>
          <cell r="K386" t="str">
            <v>1 1 07 2 PR07 92</v>
          </cell>
          <cell r="P386">
            <v>0</v>
          </cell>
          <cell r="Q386" t="str">
            <v>16</v>
          </cell>
          <cell r="R386">
            <v>23379</v>
          </cell>
          <cell r="S386">
            <v>0</v>
          </cell>
          <cell r="T386">
            <v>0</v>
          </cell>
          <cell r="U386">
            <v>23379</v>
          </cell>
          <cell r="V386">
            <v>23379</v>
          </cell>
          <cell r="W386" t="e">
            <v>#DIV/0!</v>
          </cell>
          <cell r="X386">
            <v>23379</v>
          </cell>
          <cell r="Y386" t="e">
            <v>#DIV/0!</v>
          </cell>
          <cell r="Z386" t="str">
            <v/>
          </cell>
        </row>
        <row r="387">
          <cell r="A387" t="str">
            <v>T383</v>
          </cell>
          <cell r="B387">
            <v>383</v>
          </cell>
          <cell r="C387">
            <v>1593</v>
          </cell>
          <cell r="D387" t="str">
            <v>YASPI SAUCEDO ARABEL ALEJANDRA</v>
          </cell>
          <cell r="E387">
            <v>41442</v>
          </cell>
          <cell r="F387" t="str">
            <v>N/A</v>
          </cell>
          <cell r="G387" t="str">
            <v>DIRECCION DE PROMOCION DE VIVIENDA</v>
          </cell>
          <cell r="H387" t="str">
            <v>ADMINISTRACION DE PROMOCION Y VIVIENDA Y AVALUOS</v>
          </cell>
          <cell r="I387" t="str">
            <v>ANALISTA</v>
          </cell>
          <cell r="J387" t="str">
            <v>TR</v>
          </cell>
          <cell r="K387" t="str">
            <v>1 1 07 2 PR07 92</v>
          </cell>
          <cell r="P387">
            <v>0</v>
          </cell>
          <cell r="Q387" t="str">
            <v>11</v>
          </cell>
          <cell r="R387">
            <v>14472</v>
          </cell>
          <cell r="S387">
            <v>0</v>
          </cell>
          <cell r="T387">
            <v>0</v>
          </cell>
          <cell r="U387">
            <v>14472</v>
          </cell>
          <cell r="V387">
            <v>14472</v>
          </cell>
          <cell r="W387" t="e">
            <v>#DIV/0!</v>
          </cell>
          <cell r="X387">
            <v>14472</v>
          </cell>
          <cell r="Y387" t="e">
            <v>#DIV/0!</v>
          </cell>
          <cell r="Z387" t="str">
            <v/>
          </cell>
        </row>
        <row r="388">
          <cell r="A388" t="str">
            <v>B384</v>
          </cell>
          <cell r="B388">
            <v>384</v>
          </cell>
          <cell r="C388">
            <v>140</v>
          </cell>
          <cell r="D388" t="str">
            <v>DIAZ FERRER NORMA ELENA</v>
          </cell>
          <cell r="E388">
            <v>33791</v>
          </cell>
          <cell r="F388" t="str">
            <v>STIPEJAL</v>
          </cell>
          <cell r="G388" t="str">
            <v>DIRECCION DE PROMOCION DE VIVIENDA</v>
          </cell>
          <cell r="H388" t="str">
            <v>ADMINISTRACION DE PROMOCION Y VIVIENDA Y AVALUOS</v>
          </cell>
          <cell r="I388" t="str">
            <v>AUXILIAR ADMINISTRATIVO</v>
          </cell>
          <cell r="J388" t="str">
            <v>BS</v>
          </cell>
          <cell r="K388" t="str">
            <v>1 1 07 2 PR07 92</v>
          </cell>
          <cell r="P388">
            <v>0</v>
          </cell>
          <cell r="Q388" t="str">
            <v>10</v>
          </cell>
          <cell r="R388">
            <v>13726</v>
          </cell>
          <cell r="S388">
            <v>1046</v>
          </cell>
          <cell r="T388">
            <v>866</v>
          </cell>
          <cell r="U388">
            <v>15638</v>
          </cell>
          <cell r="V388">
            <v>13726</v>
          </cell>
          <cell r="W388" t="e">
            <v>#DIV/0!</v>
          </cell>
          <cell r="X388">
            <v>15638</v>
          </cell>
          <cell r="Y388" t="e">
            <v>#DIV/0!</v>
          </cell>
          <cell r="Z388" t="str">
            <v/>
          </cell>
        </row>
        <row r="389">
          <cell r="A389" t="str">
            <v>B385</v>
          </cell>
          <cell r="B389">
            <v>385</v>
          </cell>
          <cell r="C389">
            <v>1393</v>
          </cell>
          <cell r="D389" t="str">
            <v>MARTINEZ CARBAJAL MARTHA</v>
          </cell>
          <cell r="E389">
            <v>42385</v>
          </cell>
          <cell r="F389" t="str">
            <v>SIEIPEJAL</v>
          </cell>
          <cell r="G389" t="str">
            <v>DIRECCION DE PROMOCION DE VIVIENDA</v>
          </cell>
          <cell r="H389" t="str">
            <v>ADMINISTRACION DE PROMOCION Y VIVIENDA Y AVALUOS</v>
          </cell>
          <cell r="I389" t="str">
            <v>AUXILIAR ADMINISTRATIVO</v>
          </cell>
          <cell r="J389" t="str">
            <v>BS</v>
          </cell>
          <cell r="K389" t="str">
            <v>1 1 07 2 PR07 92</v>
          </cell>
          <cell r="P389">
            <v>0</v>
          </cell>
          <cell r="Q389" t="str">
            <v>10</v>
          </cell>
          <cell r="R389">
            <v>13726</v>
          </cell>
          <cell r="S389">
            <v>1046</v>
          </cell>
          <cell r="T389">
            <v>866</v>
          </cell>
          <cell r="U389">
            <v>15638</v>
          </cell>
          <cell r="V389">
            <v>13726</v>
          </cell>
          <cell r="W389" t="e">
            <v>#DIV/0!</v>
          </cell>
          <cell r="X389">
            <v>15638</v>
          </cell>
          <cell r="Y389" t="e">
            <v>#DIV/0!</v>
          </cell>
          <cell r="Z389" t="str">
            <v/>
          </cell>
        </row>
        <row r="390">
          <cell r="A390" t="str">
            <v>B386</v>
          </cell>
          <cell r="B390">
            <v>386</v>
          </cell>
          <cell r="C390">
            <v>902</v>
          </cell>
          <cell r="D390" t="str">
            <v>RAMIREZ MONROY MARCELA</v>
          </cell>
          <cell r="E390">
            <v>38047</v>
          </cell>
          <cell r="F390" t="str">
            <v>N/A</v>
          </cell>
          <cell r="G390" t="str">
            <v>DIRECCION DE PROMOCION DE VIVIENDA</v>
          </cell>
          <cell r="H390" t="str">
            <v>ADMINISTRACION DE PROMOCION Y VIVIENDA Y AVALUOS</v>
          </cell>
          <cell r="I390" t="str">
            <v>SUPERVISOR A</v>
          </cell>
          <cell r="J390" t="str">
            <v>BC</v>
          </cell>
          <cell r="K390" t="str">
            <v>1 1 07 2 PR07 92</v>
          </cell>
          <cell r="P390">
            <v>0</v>
          </cell>
          <cell r="Q390" t="str">
            <v>00</v>
          </cell>
          <cell r="R390">
            <v>19489</v>
          </cell>
          <cell r="S390">
            <v>1000</v>
          </cell>
          <cell r="T390">
            <v>955</v>
          </cell>
          <cell r="U390">
            <v>21444</v>
          </cell>
          <cell r="V390">
            <v>19489</v>
          </cell>
          <cell r="W390" t="e">
            <v>#DIV/0!</v>
          </cell>
          <cell r="X390">
            <v>21444</v>
          </cell>
          <cell r="Y390" t="e">
            <v>#DIV/0!</v>
          </cell>
          <cell r="Z390" t="str">
            <v/>
          </cell>
        </row>
        <row r="391">
          <cell r="A391" t="str">
            <v>B387</v>
          </cell>
          <cell r="B391">
            <v>387</v>
          </cell>
          <cell r="C391">
            <v>2319</v>
          </cell>
          <cell r="D391" t="str">
            <v>SALAS DIP LUCIA DE LA CARIDAD</v>
          </cell>
          <cell r="E391">
            <v>43801</v>
          </cell>
          <cell r="F391" t="str">
            <v>N/A</v>
          </cell>
          <cell r="G391" t="str">
            <v>DIRECCION DE PROMOCION DE VIVIENDA</v>
          </cell>
          <cell r="H391" t="str">
            <v>ADMINISTRACION DE PROMOCION Y VIVIENDA Y AVALUOS</v>
          </cell>
          <cell r="I391" t="str">
            <v xml:space="preserve">SECRETARIA DE DIRECCION </v>
          </cell>
          <cell r="J391" t="str">
            <v>BC</v>
          </cell>
          <cell r="K391" t="str">
            <v>1 1 07 2 PR07 92</v>
          </cell>
          <cell r="P391">
            <v>0</v>
          </cell>
          <cell r="Q391" t="str">
            <v>00</v>
          </cell>
          <cell r="R391">
            <v>15347</v>
          </cell>
          <cell r="S391">
            <v>1000</v>
          </cell>
          <cell r="T391">
            <v>955</v>
          </cell>
          <cell r="U391">
            <v>17302</v>
          </cell>
          <cell r="V391">
            <v>15347</v>
          </cell>
          <cell r="W391" t="e">
            <v>#DIV/0!</v>
          </cell>
          <cell r="X391">
            <v>17302</v>
          </cell>
          <cell r="Y391" t="e">
            <v>#DIV/0!</v>
          </cell>
          <cell r="Z391" t="str">
            <v/>
          </cell>
        </row>
        <row r="392">
          <cell r="A392" t="str">
            <v>B388</v>
          </cell>
          <cell r="B392">
            <v>388</v>
          </cell>
          <cell r="C392">
            <v>1473</v>
          </cell>
          <cell r="D392" t="str">
            <v>RODRIGUEZ PONCE CARLOS HUMBERTO</v>
          </cell>
          <cell r="E392">
            <v>41061</v>
          </cell>
          <cell r="F392" t="str">
            <v>SIEIPEJAL</v>
          </cell>
          <cell r="G392" t="str">
            <v>DIRECCION DE PROMOCION DE VIVIENDA</v>
          </cell>
          <cell r="H392" t="str">
            <v>ADMINISTRACION DE PROMOCION Y VIVIENDA Y AVALUOS</v>
          </cell>
          <cell r="I392" t="str">
            <v>ENCARGADO ADMINISTRATIVO</v>
          </cell>
          <cell r="J392" t="str">
            <v>BS</v>
          </cell>
          <cell r="K392" t="str">
            <v>1 1 07 2 PR07 92</v>
          </cell>
          <cell r="P392">
            <v>0</v>
          </cell>
          <cell r="Q392" t="str">
            <v>00</v>
          </cell>
          <cell r="R392">
            <v>14895</v>
          </cell>
          <cell r="S392">
            <v>1000</v>
          </cell>
          <cell r="T392">
            <v>955</v>
          </cell>
          <cell r="U392">
            <v>16850</v>
          </cell>
          <cell r="V392">
            <v>14895</v>
          </cell>
          <cell r="W392" t="e">
            <v>#DIV/0!</v>
          </cell>
          <cell r="X392">
            <v>16850</v>
          </cell>
          <cell r="Y392" t="e">
            <v>#DIV/0!</v>
          </cell>
          <cell r="Z392" t="str">
            <v/>
          </cell>
        </row>
        <row r="393">
          <cell r="A393" t="str">
            <v>B389</v>
          </cell>
          <cell r="B393">
            <v>389</v>
          </cell>
          <cell r="C393">
            <v>1135</v>
          </cell>
          <cell r="D393" t="str">
            <v>HIDALGO MORAN JUAN MANUEL</v>
          </cell>
          <cell r="E393">
            <v>39310</v>
          </cell>
          <cell r="F393" t="str">
            <v>N/A</v>
          </cell>
          <cell r="G393" t="str">
            <v>DIRECCION DE PROMOCION DE VIVIENDA</v>
          </cell>
          <cell r="H393" t="str">
            <v>DISEÑO DE PROYECTOS E INGENIERIA</v>
          </cell>
          <cell r="I393" t="str">
            <v>JEFE DE DISEÑO Y PROGRAMACION DE OBRA</v>
          </cell>
          <cell r="J393" t="str">
            <v>BC</v>
          </cell>
          <cell r="K393" t="str">
            <v>1 1 07 2 PR07 95</v>
          </cell>
          <cell r="P393">
            <v>0</v>
          </cell>
          <cell r="Q393" t="str">
            <v>18</v>
          </cell>
          <cell r="R393">
            <v>29714</v>
          </cell>
          <cell r="S393">
            <v>1465</v>
          </cell>
          <cell r="T393">
            <v>1087</v>
          </cell>
          <cell r="U393">
            <v>32266</v>
          </cell>
          <cell r="V393">
            <v>29714</v>
          </cell>
          <cell r="W393" t="e">
            <v>#DIV/0!</v>
          </cell>
          <cell r="X393">
            <v>32266</v>
          </cell>
          <cell r="Y393" t="e">
            <v>#DIV/0!</v>
          </cell>
          <cell r="Z393" t="str">
            <v/>
          </cell>
        </row>
        <row r="394">
          <cell r="A394" t="str">
            <v>B390</v>
          </cell>
          <cell r="B394">
            <v>390</v>
          </cell>
          <cell r="C394">
            <v>295</v>
          </cell>
          <cell r="D394" t="str">
            <v>VAZQUEZ DEL MERCADO GARCIA JOSE LUIS</v>
          </cell>
          <cell r="E394">
            <v>35472</v>
          </cell>
          <cell r="F394" t="str">
            <v>N/A</v>
          </cell>
          <cell r="G394" t="str">
            <v>DIRECCION DE PROMOCION DE VIVIENDA</v>
          </cell>
          <cell r="H394" t="str">
            <v>DISEÑO DE PROYECTOS E INGENIERIA</v>
          </cell>
          <cell r="I394" t="str">
            <v>JEFE DE SECCION DE PROYECTOS</v>
          </cell>
          <cell r="J394" t="str">
            <v>BC</v>
          </cell>
          <cell r="K394" t="str">
            <v>1 1 07 2 PR07 95</v>
          </cell>
          <cell r="P394">
            <v>0</v>
          </cell>
          <cell r="Q394" t="str">
            <v>16</v>
          </cell>
          <cell r="R394">
            <v>23379</v>
          </cell>
          <cell r="S394">
            <v>1247</v>
          </cell>
          <cell r="T394">
            <v>979</v>
          </cell>
          <cell r="U394">
            <v>25605</v>
          </cell>
          <cell r="V394">
            <v>23379</v>
          </cell>
          <cell r="W394" t="e">
            <v>#DIV/0!</v>
          </cell>
          <cell r="X394">
            <v>25605</v>
          </cell>
          <cell r="Y394" t="e">
            <v>#DIV/0!</v>
          </cell>
          <cell r="Z394" t="str">
            <v/>
          </cell>
        </row>
        <row r="395">
          <cell r="A395" t="str">
            <v>B391</v>
          </cell>
          <cell r="B395">
            <v>391</v>
          </cell>
          <cell r="C395">
            <v>395</v>
          </cell>
          <cell r="D395" t="str">
            <v>DELGADO GONZALEZ ADRIANA EDITH</v>
          </cell>
          <cell r="E395">
            <v>35811</v>
          </cell>
          <cell r="F395" t="str">
            <v>SIEIPEJAL</v>
          </cell>
          <cell r="G395" t="str">
            <v>DIRECCION DE PROMOCION DE VIVIENDA</v>
          </cell>
          <cell r="H395" t="str">
            <v>DISEÑO DE PROYECTOS E INGENIERIA</v>
          </cell>
          <cell r="I395" t="str">
            <v>PROYECTISTA</v>
          </cell>
          <cell r="J395" t="str">
            <v>BS</v>
          </cell>
          <cell r="K395" t="str">
            <v>1 1 07 2 PR07 95</v>
          </cell>
          <cell r="P395">
            <v>0</v>
          </cell>
          <cell r="Q395" t="str">
            <v>00</v>
          </cell>
          <cell r="R395">
            <v>16178</v>
          </cell>
          <cell r="S395">
            <v>1000</v>
          </cell>
          <cell r="T395">
            <v>955</v>
          </cell>
          <cell r="U395">
            <v>18133</v>
          </cell>
          <cell r="V395">
            <v>16178</v>
          </cell>
          <cell r="W395" t="e">
            <v>#DIV/0!</v>
          </cell>
          <cell r="X395">
            <v>18133</v>
          </cell>
          <cell r="Y395" t="e">
            <v>#DIV/0!</v>
          </cell>
          <cell r="Z395" t="str">
            <v/>
          </cell>
        </row>
        <row r="396">
          <cell r="A396" t="str">
            <v>B392</v>
          </cell>
          <cell r="B396">
            <v>392</v>
          </cell>
          <cell r="C396">
            <v>527</v>
          </cell>
          <cell r="D396" t="str">
            <v>FLORES CARRILLO OLGA NOEMI</v>
          </cell>
          <cell r="E396">
            <v>36465</v>
          </cell>
          <cell r="F396" t="str">
            <v>SIEIPEJAL</v>
          </cell>
          <cell r="G396" t="str">
            <v>DIRECCION DE PROMOCION DE VIVIENDA</v>
          </cell>
          <cell r="H396" t="str">
            <v>DISEÑO DE PROYECTOS E INGENIERIA</v>
          </cell>
          <cell r="I396" t="str">
            <v>PROYECTISTA</v>
          </cell>
          <cell r="J396" t="str">
            <v>BS</v>
          </cell>
          <cell r="K396" t="str">
            <v>1 1 07 2 PR07 95</v>
          </cell>
          <cell r="P396">
            <v>0</v>
          </cell>
          <cell r="Q396" t="str">
            <v>00</v>
          </cell>
          <cell r="R396">
            <v>16178</v>
          </cell>
          <cell r="S396">
            <v>1000</v>
          </cell>
          <cell r="T396">
            <v>955</v>
          </cell>
          <cell r="U396">
            <v>18133</v>
          </cell>
          <cell r="V396">
            <v>16178</v>
          </cell>
          <cell r="W396" t="e">
            <v>#DIV/0!</v>
          </cell>
          <cell r="X396">
            <v>18133</v>
          </cell>
          <cell r="Y396" t="e">
            <v>#DIV/0!</v>
          </cell>
          <cell r="Z396" t="str">
            <v/>
          </cell>
        </row>
        <row r="397">
          <cell r="A397" t="str">
            <v>B393</v>
          </cell>
          <cell r="B397">
            <v>393</v>
          </cell>
          <cell r="C397">
            <v>1205</v>
          </cell>
          <cell r="D397" t="str">
            <v>TEJEDA LANDEROS GABRIELA</v>
          </cell>
          <cell r="E397">
            <v>39839</v>
          </cell>
          <cell r="F397" t="str">
            <v>SIEIPEJAL</v>
          </cell>
          <cell r="G397" t="str">
            <v>DIRECCION DE PROMOCION DE VIVIENDA</v>
          </cell>
          <cell r="H397" t="str">
            <v>DISEÑO DE PROYECTOS E INGENIERIA</v>
          </cell>
          <cell r="I397" t="str">
            <v>PROYECTISTA</v>
          </cell>
          <cell r="J397" t="str">
            <v>BS</v>
          </cell>
          <cell r="K397" t="str">
            <v>1 1 07 2 PR07 95</v>
          </cell>
          <cell r="P397">
            <v>0</v>
          </cell>
          <cell r="Q397" t="str">
            <v>00</v>
          </cell>
          <cell r="R397">
            <v>16178</v>
          </cell>
          <cell r="S397">
            <v>1000</v>
          </cell>
          <cell r="T397">
            <v>955</v>
          </cell>
          <cell r="U397">
            <v>18133</v>
          </cell>
          <cell r="V397">
            <v>16178</v>
          </cell>
          <cell r="W397" t="e">
            <v>#DIV/0!</v>
          </cell>
          <cell r="X397">
            <v>18133</v>
          </cell>
          <cell r="Y397" t="e">
            <v>#DIV/0!</v>
          </cell>
          <cell r="Z397" t="str">
            <v/>
          </cell>
        </row>
        <row r="398">
          <cell r="A398" t="str">
            <v>B394</v>
          </cell>
          <cell r="B398">
            <v>394</v>
          </cell>
          <cell r="C398">
            <v>2111</v>
          </cell>
          <cell r="D398" t="str">
            <v>GONZALEZ ABUNDIS CRISTIAN GABRIEL</v>
          </cell>
          <cell r="E398">
            <v>43440</v>
          </cell>
          <cell r="F398" t="str">
            <v>N/A</v>
          </cell>
          <cell r="G398" t="str">
            <v>DIRECCION DE PROMOCION DE VIVIENDA</v>
          </cell>
          <cell r="H398" t="str">
            <v>MANTENIMIENTO DE INMUEBLES</v>
          </cell>
          <cell r="I398" t="str">
            <v>DIRECTOR DE ADMON. DE INMUEBLES Y MTTO.</v>
          </cell>
          <cell r="J398" t="str">
            <v>BC</v>
          </cell>
          <cell r="K398" t="str">
            <v>1 1 07 2 PR08 86</v>
          </cell>
          <cell r="P398">
            <v>0</v>
          </cell>
          <cell r="Q398" t="str">
            <v>21</v>
          </cell>
          <cell r="R398">
            <v>39023</v>
          </cell>
          <cell r="S398">
            <v>1808</v>
          </cell>
          <cell r="T398">
            <v>1299</v>
          </cell>
          <cell r="U398">
            <v>42130</v>
          </cell>
          <cell r="V398">
            <v>39023</v>
          </cell>
          <cell r="W398" t="e">
            <v>#DIV/0!</v>
          </cell>
          <cell r="X398">
            <v>42130</v>
          </cell>
          <cell r="Y398" t="e">
            <v>#DIV/0!</v>
          </cell>
          <cell r="Z398" t="str">
            <v/>
          </cell>
        </row>
        <row r="399">
          <cell r="A399" t="str">
            <v>B395</v>
          </cell>
          <cell r="B399">
            <v>395</v>
          </cell>
          <cell r="C399">
            <v>955</v>
          </cell>
          <cell r="D399" t="str">
            <v>RAMIREZ MADRIGAL JORGE</v>
          </cell>
          <cell r="E399">
            <v>38184</v>
          </cell>
          <cell r="F399" t="str">
            <v>N/A</v>
          </cell>
          <cell r="G399" t="str">
            <v>DIRECCION DE PROMOCION DE VIVIENDA</v>
          </cell>
          <cell r="H399" t="str">
            <v>MANTENIMIENTO DE INMUEBLES</v>
          </cell>
          <cell r="I399" t="str">
            <v>SUPERVISOR A</v>
          </cell>
          <cell r="J399" t="str">
            <v>BC</v>
          </cell>
          <cell r="K399" t="str">
            <v>1 1 07 2 PR08 86</v>
          </cell>
          <cell r="P399">
            <v>0</v>
          </cell>
          <cell r="Q399" t="str">
            <v>15</v>
          </cell>
          <cell r="R399">
            <v>20758</v>
          </cell>
          <cell r="S399">
            <v>1206</v>
          </cell>
          <cell r="T399">
            <v>955</v>
          </cell>
          <cell r="U399">
            <v>22919</v>
          </cell>
          <cell r="V399">
            <v>20758</v>
          </cell>
          <cell r="W399" t="e">
            <v>#DIV/0!</v>
          </cell>
          <cell r="X399">
            <v>22919</v>
          </cell>
          <cell r="Y399" t="e">
            <v>#DIV/0!</v>
          </cell>
          <cell r="Z399" t="str">
            <v/>
          </cell>
        </row>
        <row r="400">
          <cell r="A400" t="str">
            <v>B396</v>
          </cell>
          <cell r="B400">
            <v>396</v>
          </cell>
          <cell r="C400">
            <v>1202</v>
          </cell>
          <cell r="D400" t="str">
            <v>ELIZONDO HERNANDEZ ROBERTO</v>
          </cell>
          <cell r="E400">
            <v>39755</v>
          </cell>
          <cell r="F400" t="str">
            <v>N/A</v>
          </cell>
          <cell r="G400" t="str">
            <v>DIRECCION DE PROMOCION DE VIVIENDA</v>
          </cell>
          <cell r="H400" t="str">
            <v>MANTENIMIENTO DE INMUEBLES</v>
          </cell>
          <cell r="I400" t="str">
            <v>SUPERVISOR A</v>
          </cell>
          <cell r="J400" t="str">
            <v>BC</v>
          </cell>
          <cell r="K400" t="str">
            <v>1 1 07 2 PR08 86</v>
          </cell>
          <cell r="P400">
            <v>0</v>
          </cell>
          <cell r="Q400" t="str">
            <v>15</v>
          </cell>
          <cell r="R400">
            <v>20758</v>
          </cell>
          <cell r="S400">
            <v>1206</v>
          </cell>
          <cell r="T400">
            <v>955</v>
          </cell>
          <cell r="U400">
            <v>22919</v>
          </cell>
          <cell r="V400">
            <v>20758</v>
          </cell>
          <cell r="W400" t="e">
            <v>#DIV/0!</v>
          </cell>
          <cell r="X400">
            <v>22919</v>
          </cell>
          <cell r="Y400" t="e">
            <v>#DIV/0!</v>
          </cell>
          <cell r="Z400" t="str">
            <v/>
          </cell>
        </row>
        <row r="401">
          <cell r="A401" t="str">
            <v>B397</v>
          </cell>
          <cell r="B401">
            <v>397</v>
          </cell>
          <cell r="C401">
            <v>2124</v>
          </cell>
          <cell r="D401" t="str">
            <v>GARCIA LARA JOSE HUMBERTO CONRADO</v>
          </cell>
          <cell r="E401">
            <v>43440</v>
          </cell>
          <cell r="F401" t="str">
            <v>N/A</v>
          </cell>
          <cell r="G401" t="str">
            <v>DIRECCION DE PROMOCION DE VIVIENDA</v>
          </cell>
          <cell r="H401" t="str">
            <v>MANTENIMIENTO DE INMUEBLES</v>
          </cell>
          <cell r="I401" t="str">
            <v>SUPERVISOR A</v>
          </cell>
          <cell r="J401" t="str">
            <v>BC</v>
          </cell>
          <cell r="K401" t="str">
            <v>1 1 07 2 PR08 86</v>
          </cell>
          <cell r="P401">
            <v>0</v>
          </cell>
          <cell r="Q401" t="str">
            <v>15</v>
          </cell>
          <cell r="R401">
            <v>20758</v>
          </cell>
          <cell r="S401">
            <v>1206</v>
          </cell>
          <cell r="T401">
            <v>955</v>
          </cell>
          <cell r="U401">
            <v>22919</v>
          </cell>
          <cell r="V401">
            <v>20758</v>
          </cell>
          <cell r="W401" t="e">
            <v>#DIV/0!</v>
          </cell>
          <cell r="X401">
            <v>22919</v>
          </cell>
          <cell r="Y401" t="e">
            <v>#DIV/0!</v>
          </cell>
          <cell r="Z401" t="str">
            <v/>
          </cell>
        </row>
        <row r="402">
          <cell r="A402" t="str">
            <v>B398</v>
          </cell>
          <cell r="B402">
            <v>398</v>
          </cell>
          <cell r="C402">
            <v>837</v>
          </cell>
          <cell r="D402" t="str">
            <v>CARDENAS TOSCANO ROCIO</v>
          </cell>
          <cell r="E402">
            <v>39129</v>
          </cell>
          <cell r="F402" t="str">
            <v>SIEIPEJAL</v>
          </cell>
          <cell r="G402" t="str">
            <v>DIRECCION DE PROMOCION DE VIVIENDA</v>
          </cell>
          <cell r="H402" t="str">
            <v>MANTENIMIENTO DE INMUEBLES</v>
          </cell>
          <cell r="I402" t="str">
            <v>AUXILIAR ADMINISTRATIVO</v>
          </cell>
          <cell r="J402" t="str">
            <v>BS</v>
          </cell>
          <cell r="K402" t="str">
            <v>1 1 07 2 PR08 86</v>
          </cell>
          <cell r="P402">
            <v>0</v>
          </cell>
          <cell r="Q402" t="str">
            <v>10</v>
          </cell>
          <cell r="R402">
            <v>13726</v>
          </cell>
          <cell r="S402">
            <v>1046</v>
          </cell>
          <cell r="T402">
            <v>866</v>
          </cell>
          <cell r="U402">
            <v>15638</v>
          </cell>
          <cell r="V402">
            <v>13726</v>
          </cell>
          <cell r="W402" t="e">
            <v>#DIV/0!</v>
          </cell>
          <cell r="X402">
            <v>15638</v>
          </cell>
          <cell r="Y402" t="e">
            <v>#DIV/0!</v>
          </cell>
          <cell r="Z402" t="str">
            <v/>
          </cell>
        </row>
        <row r="403">
          <cell r="A403" t="str">
            <v>B399</v>
          </cell>
          <cell r="B403">
            <v>399</v>
          </cell>
          <cell r="C403">
            <v>1204</v>
          </cell>
          <cell r="D403" t="str">
            <v>AMEZCUA ESCOBEDO DIANA</v>
          </cell>
          <cell r="E403">
            <v>39771</v>
          </cell>
          <cell r="F403" t="str">
            <v>SIEIPEJAL</v>
          </cell>
          <cell r="G403" t="str">
            <v>DIRECCION DE PROMOCION DE VIVIENDA</v>
          </cell>
          <cell r="H403" t="str">
            <v>MANTENIMIENTO DE INMUEBLES</v>
          </cell>
          <cell r="I403" t="str">
            <v>AUXILIAR ADMINISTRATIVO</v>
          </cell>
          <cell r="J403" t="str">
            <v>BS</v>
          </cell>
          <cell r="K403" t="str">
            <v>1 1 07 2 PR08 86</v>
          </cell>
          <cell r="P403">
            <v>0</v>
          </cell>
          <cell r="Q403" t="str">
            <v>10</v>
          </cell>
          <cell r="R403">
            <v>13726</v>
          </cell>
          <cell r="S403">
            <v>1046</v>
          </cell>
          <cell r="T403">
            <v>866</v>
          </cell>
          <cell r="U403">
            <v>15638</v>
          </cell>
          <cell r="V403">
            <v>13726</v>
          </cell>
          <cell r="W403" t="e">
            <v>#DIV/0!</v>
          </cell>
          <cell r="X403">
            <v>15638</v>
          </cell>
          <cell r="Y403" t="e">
            <v>#DIV/0!</v>
          </cell>
          <cell r="Z403" t="str">
            <v/>
          </cell>
        </row>
        <row r="404">
          <cell r="A404" t="str">
            <v>T400</v>
          </cell>
          <cell r="B404">
            <v>400</v>
          </cell>
          <cell r="C404">
            <v>2144</v>
          </cell>
          <cell r="D404" t="str">
            <v>GARCIA LOZANO EDWAR JONATHAN</v>
          </cell>
          <cell r="E404">
            <v>43440</v>
          </cell>
          <cell r="F404" t="str">
            <v>N/A</v>
          </cell>
          <cell r="G404" t="str">
            <v>DIRECCION DE PROMOCION DE VIVIENDA</v>
          </cell>
          <cell r="H404" t="str">
            <v>MANTENIMIENTO DE INMUEBLES</v>
          </cell>
          <cell r="I404" t="str">
            <v>OFICIAL DE MANTENIMIENTO</v>
          </cell>
          <cell r="J404" t="str">
            <v>TR</v>
          </cell>
          <cell r="K404" t="str">
            <v>1 1 07 2 PR08 86</v>
          </cell>
          <cell r="P404">
            <v>0</v>
          </cell>
          <cell r="Q404" t="str">
            <v>09</v>
          </cell>
          <cell r="R404">
            <v>13401</v>
          </cell>
          <cell r="S404">
            <v>0</v>
          </cell>
          <cell r="T404">
            <v>0</v>
          </cell>
          <cell r="U404">
            <v>13401</v>
          </cell>
          <cell r="V404">
            <v>13401</v>
          </cell>
          <cell r="W404" t="e">
            <v>#DIV/0!</v>
          </cell>
          <cell r="X404">
            <v>13401</v>
          </cell>
          <cell r="Y404" t="e">
            <v>#DIV/0!</v>
          </cell>
          <cell r="Z404" t="str">
            <v/>
          </cell>
        </row>
        <row r="405">
          <cell r="A405" t="str">
            <v>T401</v>
          </cell>
          <cell r="B405">
            <v>401</v>
          </cell>
          <cell r="C405">
            <v>2302</v>
          </cell>
          <cell r="D405" t="str">
            <v>SANCHEZ REGALADO JORGE ALBERTO</v>
          </cell>
          <cell r="E405">
            <v>43725</v>
          </cell>
          <cell r="F405" t="str">
            <v>N/A</v>
          </cell>
          <cell r="G405" t="str">
            <v>DIRECCION DE PROMOCION DE VIVIENDA</v>
          </cell>
          <cell r="H405" t="str">
            <v>MANTENIMIENTO DE INMUEBLES</v>
          </cell>
          <cell r="I405" t="str">
            <v>AUXILIAR ADMINISTRATIVO</v>
          </cell>
          <cell r="J405" t="str">
            <v>TR</v>
          </cell>
          <cell r="K405" t="str">
            <v>1 1 07 2 PR08 86</v>
          </cell>
          <cell r="P405">
            <v>0</v>
          </cell>
          <cell r="Q405" t="str">
            <v>05</v>
          </cell>
          <cell r="R405">
            <v>11260</v>
          </cell>
          <cell r="S405">
            <v>0</v>
          </cell>
          <cell r="T405">
            <v>0</v>
          </cell>
          <cell r="U405">
            <v>11260</v>
          </cell>
          <cell r="V405">
            <v>11260</v>
          </cell>
          <cell r="W405" t="e">
            <v>#DIV/0!</v>
          </cell>
          <cell r="X405">
            <v>11260</v>
          </cell>
          <cell r="Y405" t="e">
            <v>#DIV/0!</v>
          </cell>
          <cell r="Z405" t="str">
            <v/>
          </cell>
        </row>
        <row r="406">
          <cell r="A406" t="str">
            <v>B402</v>
          </cell>
          <cell r="B406">
            <v>402</v>
          </cell>
          <cell r="C406">
            <v>2125</v>
          </cell>
          <cell r="D406" t="str">
            <v>ALVAREZ ARIAS HECTOR ALEJANDRO</v>
          </cell>
          <cell r="E406">
            <v>43450</v>
          </cell>
          <cell r="F406" t="str">
            <v>N/A</v>
          </cell>
          <cell r="G406" t="str">
            <v>DIRECCION DE PROMOCION DE VIVIENDA</v>
          </cell>
          <cell r="H406" t="str">
            <v>MANTENIMIENTO DE INMUEBLES</v>
          </cell>
          <cell r="I406" t="str">
            <v>ENCARGADO ADMINISTRATIVO</v>
          </cell>
          <cell r="J406" t="str">
            <v>BC</v>
          </cell>
          <cell r="K406" t="str">
            <v>1 1 07 2 PR08 86</v>
          </cell>
          <cell r="P406">
            <v>0</v>
          </cell>
          <cell r="Q406" t="str">
            <v>00</v>
          </cell>
          <cell r="R406">
            <v>14895</v>
          </cell>
          <cell r="S406">
            <v>1000</v>
          </cell>
          <cell r="T406">
            <v>955</v>
          </cell>
          <cell r="U406">
            <v>16850</v>
          </cell>
          <cell r="V406">
            <v>14895</v>
          </cell>
          <cell r="W406" t="e">
            <v>#DIV/0!</v>
          </cell>
          <cell r="X406">
            <v>16850</v>
          </cell>
          <cell r="Y406" t="e">
            <v>#DIV/0!</v>
          </cell>
          <cell r="Z406" t="str">
            <v/>
          </cell>
        </row>
        <row r="407">
          <cell r="A407" t="str">
            <v>B403</v>
          </cell>
          <cell r="B407">
            <v>403</v>
          </cell>
          <cell r="C407">
            <v>1486</v>
          </cell>
          <cell r="D407" t="str">
            <v>MADRIGAL CONTRERAS MARTIN JORGE</v>
          </cell>
          <cell r="E407">
            <v>41076</v>
          </cell>
          <cell r="F407" t="str">
            <v>N/A</v>
          </cell>
          <cell r="G407" t="str">
            <v>DIRECCION DE PROMOCION DE VIVIENDA</v>
          </cell>
          <cell r="H407" t="str">
            <v>MANTENIMIENTO DE INMUEBLES</v>
          </cell>
          <cell r="I407" t="str">
            <v>COORDINADOR DE MANTENIMIENTO B</v>
          </cell>
          <cell r="J407" t="str">
            <v>BC</v>
          </cell>
          <cell r="K407" t="str">
            <v>1 1 07 2 PR08 86</v>
          </cell>
          <cell r="P407">
            <v>0</v>
          </cell>
          <cell r="Q407" t="str">
            <v>00</v>
          </cell>
          <cell r="R407">
            <v>14462</v>
          </cell>
          <cell r="S407">
            <v>1000</v>
          </cell>
          <cell r="T407">
            <v>955</v>
          </cell>
          <cell r="U407">
            <v>16417</v>
          </cell>
          <cell r="V407">
            <v>14462</v>
          </cell>
          <cell r="W407" t="e">
            <v>#DIV/0!</v>
          </cell>
          <cell r="X407">
            <v>16417</v>
          </cell>
          <cell r="Y407" t="e">
            <v>#DIV/0!</v>
          </cell>
          <cell r="Z407" t="str">
            <v/>
          </cell>
        </row>
        <row r="408">
          <cell r="A408" t="str">
            <v>B404</v>
          </cell>
          <cell r="B408">
            <v>404</v>
          </cell>
          <cell r="C408">
            <v>2311</v>
          </cell>
          <cell r="D408" t="str">
            <v>FONSECA VAZQUEZ MOISES ALEJANDRO</v>
          </cell>
          <cell r="E408">
            <v>43754</v>
          </cell>
          <cell r="F408" t="str">
            <v>STIPEJAL</v>
          </cell>
          <cell r="G408" t="str">
            <v>DIRECCION DE PROMOCION DE VIVIENDA</v>
          </cell>
          <cell r="H408" t="str">
            <v>MANTENIMIENTO DE INMUEBLES</v>
          </cell>
          <cell r="I408" t="str">
            <v>AYUDANTE DE MANTENIMIENTO B</v>
          </cell>
          <cell r="J408" t="str">
            <v>BC</v>
          </cell>
          <cell r="K408" t="str">
            <v>1 1 07 2 PR08 86</v>
          </cell>
          <cell r="P408">
            <v>0</v>
          </cell>
          <cell r="Q408" t="str">
            <v>00</v>
          </cell>
          <cell r="R408">
            <v>10343</v>
          </cell>
          <cell r="S408">
            <v>959</v>
          </cell>
          <cell r="T408">
            <v>791</v>
          </cell>
          <cell r="U408">
            <v>12093</v>
          </cell>
          <cell r="V408">
            <v>10343</v>
          </cell>
          <cell r="W408" t="e">
            <v>#DIV/0!</v>
          </cell>
          <cell r="X408">
            <v>12093</v>
          </cell>
          <cell r="Y408" t="e">
            <v>#DIV/0!</v>
          </cell>
          <cell r="Z408" t="str">
            <v/>
          </cell>
        </row>
        <row r="409">
          <cell r="A409" t="str">
            <v>B405</v>
          </cell>
          <cell r="B409">
            <v>405</v>
          </cell>
          <cell r="C409">
            <v>1475</v>
          </cell>
          <cell r="D409" t="str">
            <v>REYES SALAS ROBERTO ALFONSO</v>
          </cell>
          <cell r="E409">
            <v>41076</v>
          </cell>
          <cell r="F409" t="str">
            <v>SIEIPEJAL</v>
          </cell>
          <cell r="G409" t="str">
            <v>DIRECCION DE PROMOCION DE VIVIENDA</v>
          </cell>
          <cell r="H409" t="str">
            <v>MANTENIMIENTO DE INMUEBLES</v>
          </cell>
          <cell r="I409" t="str">
            <v>TECNICO ESPECIALISTA B</v>
          </cell>
          <cell r="J409" t="str">
            <v>BS</v>
          </cell>
          <cell r="K409" t="str">
            <v>1 1 07 2 PR08 86</v>
          </cell>
          <cell r="P409">
            <v>0</v>
          </cell>
          <cell r="Q409" t="str">
            <v>00</v>
          </cell>
          <cell r="R409">
            <v>15347</v>
          </cell>
          <cell r="S409">
            <v>1000</v>
          </cell>
          <cell r="T409">
            <v>955</v>
          </cell>
          <cell r="U409">
            <v>17302</v>
          </cell>
          <cell r="V409">
            <v>15347</v>
          </cell>
          <cell r="W409" t="e">
            <v>#DIV/0!</v>
          </cell>
          <cell r="X409">
            <v>17302</v>
          </cell>
          <cell r="Y409" t="e">
            <v>#DIV/0!</v>
          </cell>
          <cell r="Z409" t="str">
            <v/>
          </cell>
        </row>
        <row r="410">
          <cell r="A410" t="str">
            <v>B406</v>
          </cell>
          <cell r="B410">
            <v>406</v>
          </cell>
          <cell r="C410">
            <v>1489</v>
          </cell>
          <cell r="D410" t="str">
            <v>CABRALES ROMO MARTIN FRANCISCO</v>
          </cell>
          <cell r="E410">
            <v>41116</v>
          </cell>
          <cell r="F410" t="str">
            <v>SIEIPEJAL</v>
          </cell>
          <cell r="G410" t="str">
            <v>DIRECCION DE PROMOCION DE VIVIENDA</v>
          </cell>
          <cell r="H410" t="str">
            <v>MANTENIMIENTO DE INMUEBLES</v>
          </cell>
          <cell r="I410" t="str">
            <v>TECNICO ESPECIALISTA B</v>
          </cell>
          <cell r="J410" t="str">
            <v>BS</v>
          </cell>
          <cell r="K410" t="str">
            <v>1 1 07 2 PR08 86</v>
          </cell>
          <cell r="P410">
            <v>0</v>
          </cell>
          <cell r="Q410" t="str">
            <v>00</v>
          </cell>
          <cell r="R410">
            <v>15347</v>
          </cell>
          <cell r="S410">
            <v>1000</v>
          </cell>
          <cell r="T410">
            <v>955</v>
          </cell>
          <cell r="U410">
            <v>17302</v>
          </cell>
          <cell r="V410">
            <v>15347</v>
          </cell>
          <cell r="W410" t="e">
            <v>#DIV/0!</v>
          </cell>
          <cell r="X410">
            <v>17302</v>
          </cell>
          <cell r="Y410" t="e">
            <v>#DIV/0!</v>
          </cell>
          <cell r="Z410" t="str">
            <v/>
          </cell>
        </row>
        <row r="411">
          <cell r="A411" t="str">
            <v>B407</v>
          </cell>
          <cell r="B411">
            <v>407</v>
          </cell>
          <cell r="C411">
            <v>530</v>
          </cell>
          <cell r="D411" t="str">
            <v>TORRES MORALES ALBERTO</v>
          </cell>
          <cell r="E411">
            <v>36526</v>
          </cell>
          <cell r="F411" t="str">
            <v>STIPEJAL</v>
          </cell>
          <cell r="G411" t="str">
            <v>DIRECCION DE PROMOCION DE VIVIENDA</v>
          </cell>
          <cell r="H411" t="str">
            <v>MANTENIMIENTO DE INMUEBLES</v>
          </cell>
          <cell r="I411" t="str">
            <v>OFICIAL DE MANTENIMIENTO CUADRILLAS</v>
          </cell>
          <cell r="J411" t="str">
            <v>BS</v>
          </cell>
          <cell r="K411" t="str">
            <v>1 1 07 2 PR08 86</v>
          </cell>
          <cell r="P411">
            <v>0</v>
          </cell>
          <cell r="Q411" t="str">
            <v>00</v>
          </cell>
          <cell r="R411">
            <v>14778</v>
          </cell>
          <cell r="S411">
            <v>1000</v>
          </cell>
          <cell r="T411">
            <v>955</v>
          </cell>
          <cell r="U411">
            <v>16733</v>
          </cell>
          <cell r="V411">
            <v>14778</v>
          </cell>
          <cell r="W411" t="e">
            <v>#DIV/0!</v>
          </cell>
          <cell r="X411">
            <v>16733</v>
          </cell>
          <cell r="Y411" t="e">
            <v>#DIV/0!</v>
          </cell>
          <cell r="Z411" t="str">
            <v/>
          </cell>
        </row>
        <row r="412">
          <cell r="A412" t="str">
            <v>B408</v>
          </cell>
          <cell r="B412">
            <v>408</v>
          </cell>
          <cell r="C412">
            <v>531</v>
          </cell>
          <cell r="D412" t="str">
            <v>GOMEZ MUÑOZ APOLO ESPARTACO</v>
          </cell>
          <cell r="E412">
            <v>36526</v>
          </cell>
          <cell r="F412" t="str">
            <v>SIEIPEJAL</v>
          </cell>
          <cell r="G412" t="str">
            <v>DIRECCION DE PROMOCION DE VIVIENDA</v>
          </cell>
          <cell r="H412" t="str">
            <v>MANTENIMIENTO DE INMUEBLES</v>
          </cell>
          <cell r="I412" t="str">
            <v>OFICIAL DE MANTENIMIENTO CUADRILLAS</v>
          </cell>
          <cell r="J412" t="str">
            <v>BS</v>
          </cell>
          <cell r="K412" t="str">
            <v>1 1 07 2 PR08 86</v>
          </cell>
          <cell r="P412">
            <v>0</v>
          </cell>
          <cell r="Q412" t="str">
            <v>00</v>
          </cell>
          <cell r="R412">
            <v>14778</v>
          </cell>
          <cell r="S412">
            <v>1000</v>
          </cell>
          <cell r="T412">
            <v>955</v>
          </cell>
          <cell r="U412">
            <v>16733</v>
          </cell>
          <cell r="V412">
            <v>14778</v>
          </cell>
          <cell r="W412" t="e">
            <v>#DIV/0!</v>
          </cell>
          <cell r="X412">
            <v>16733</v>
          </cell>
          <cell r="Y412" t="e">
            <v>#DIV/0!</v>
          </cell>
          <cell r="Z412" t="str">
            <v/>
          </cell>
        </row>
        <row r="413">
          <cell r="A413" t="str">
            <v>B409</v>
          </cell>
          <cell r="B413">
            <v>409</v>
          </cell>
          <cell r="C413">
            <v>532</v>
          </cell>
          <cell r="D413" t="str">
            <v>PRECIADO ALBA IGNACIO</v>
          </cell>
          <cell r="E413">
            <v>36526</v>
          </cell>
          <cell r="F413" t="str">
            <v>SIEIPEJAL</v>
          </cell>
          <cell r="G413" t="str">
            <v>DIRECCION DE PROMOCION DE VIVIENDA</v>
          </cell>
          <cell r="H413" t="str">
            <v>MANTENIMIENTO DE INMUEBLES</v>
          </cell>
          <cell r="I413" t="str">
            <v>OFICIAL DE MANTENIMIENTO CUADRILLAS</v>
          </cell>
          <cell r="J413" t="str">
            <v>BS</v>
          </cell>
          <cell r="K413" t="str">
            <v>1 1 07 2 PR08 86</v>
          </cell>
          <cell r="P413">
            <v>0</v>
          </cell>
          <cell r="Q413" t="str">
            <v>00</v>
          </cell>
          <cell r="R413">
            <v>14778</v>
          </cell>
          <cell r="S413">
            <v>1000</v>
          </cell>
          <cell r="T413">
            <v>955</v>
          </cell>
          <cell r="U413">
            <v>16733</v>
          </cell>
          <cell r="V413">
            <v>14778</v>
          </cell>
          <cell r="W413" t="e">
            <v>#DIV/0!</v>
          </cell>
          <cell r="X413">
            <v>16733</v>
          </cell>
          <cell r="Y413" t="e">
            <v>#DIV/0!</v>
          </cell>
          <cell r="Z413" t="str">
            <v/>
          </cell>
        </row>
        <row r="414">
          <cell r="A414" t="str">
            <v>B410</v>
          </cell>
          <cell r="B414">
            <v>410</v>
          </cell>
          <cell r="C414">
            <v>533</v>
          </cell>
          <cell r="D414" t="str">
            <v>GOMEZ MUÑOZ MOISES ULISES</v>
          </cell>
          <cell r="E414">
            <v>36526</v>
          </cell>
          <cell r="F414" t="str">
            <v>SIEIPEJAL</v>
          </cell>
          <cell r="G414" t="str">
            <v>DIRECCION DE PROMOCION DE VIVIENDA</v>
          </cell>
          <cell r="H414" t="str">
            <v>MANTENIMIENTO DE INMUEBLES</v>
          </cell>
          <cell r="I414" t="str">
            <v>OFICIAL DE MANTENIMIENTO CUADRILLAS</v>
          </cell>
          <cell r="J414" t="str">
            <v>BS</v>
          </cell>
          <cell r="K414" t="str">
            <v>1 1 07 2 PR08 86</v>
          </cell>
          <cell r="P414">
            <v>0</v>
          </cell>
          <cell r="Q414" t="str">
            <v>00</v>
          </cell>
          <cell r="R414">
            <v>14778</v>
          </cell>
          <cell r="S414">
            <v>1000</v>
          </cell>
          <cell r="T414">
            <v>955</v>
          </cell>
          <cell r="U414">
            <v>16733</v>
          </cell>
          <cell r="V414">
            <v>14778</v>
          </cell>
          <cell r="W414" t="e">
            <v>#DIV/0!</v>
          </cell>
          <cell r="X414">
            <v>16733</v>
          </cell>
          <cell r="Y414" t="e">
            <v>#DIV/0!</v>
          </cell>
          <cell r="Z414" t="str">
            <v/>
          </cell>
        </row>
        <row r="415">
          <cell r="A415" t="str">
            <v>B411</v>
          </cell>
          <cell r="B415">
            <v>411</v>
          </cell>
          <cell r="C415">
            <v>478</v>
          </cell>
          <cell r="D415" t="str">
            <v>TALAMANTES IÑIGUEZ ERICK HUMBERTO</v>
          </cell>
          <cell r="E415">
            <v>36176</v>
          </cell>
          <cell r="F415" t="str">
            <v>STIPEJAL</v>
          </cell>
          <cell r="G415" t="str">
            <v>DIRECCION DE PROMOCION DE VIVIENDA</v>
          </cell>
          <cell r="H415" t="str">
            <v>MANTENIMIENTO DE INMUEBLES</v>
          </cell>
          <cell r="I415" t="str">
            <v>TECNICO ADMINISTRATIVO</v>
          </cell>
          <cell r="J415" t="str">
            <v>BS</v>
          </cell>
          <cell r="K415" t="str">
            <v>1 1 07 2 PR08 86</v>
          </cell>
          <cell r="P415">
            <v>0</v>
          </cell>
          <cell r="Q415" t="str">
            <v>00</v>
          </cell>
          <cell r="R415">
            <v>14462</v>
          </cell>
          <cell r="S415">
            <v>1000</v>
          </cell>
          <cell r="T415">
            <v>955</v>
          </cell>
          <cell r="U415">
            <v>16417</v>
          </cell>
          <cell r="V415">
            <v>14462</v>
          </cell>
          <cell r="W415" t="e">
            <v>#DIV/0!</v>
          </cell>
          <cell r="X415">
            <v>16417</v>
          </cell>
          <cell r="Y415" t="e">
            <v>#DIV/0!</v>
          </cell>
          <cell r="Z415" t="str">
            <v/>
          </cell>
        </row>
        <row r="416">
          <cell r="A416" t="str">
            <v>B412</v>
          </cell>
          <cell r="B416">
            <v>412</v>
          </cell>
          <cell r="C416">
            <v>1485</v>
          </cell>
          <cell r="D416" t="str">
            <v>VARGAS MARTINEZ FRANCISCO</v>
          </cell>
          <cell r="E416">
            <v>41076</v>
          </cell>
          <cell r="F416" t="str">
            <v>STIPEJAL</v>
          </cell>
          <cell r="G416" t="str">
            <v>DIRECCION DE PROMOCION DE VIVIENDA</v>
          </cell>
          <cell r="H416" t="str">
            <v>MANTENIMIENTO DE INMUEBLES</v>
          </cell>
          <cell r="I416" t="str">
            <v>COORDINADOR DE MANTENIMIENTO B</v>
          </cell>
          <cell r="J416" t="str">
            <v>BS</v>
          </cell>
          <cell r="K416" t="str">
            <v>1 1 07 2 PR08 86</v>
          </cell>
          <cell r="P416">
            <v>0</v>
          </cell>
          <cell r="Q416" t="str">
            <v>00</v>
          </cell>
          <cell r="R416">
            <v>14462</v>
          </cell>
          <cell r="S416">
            <v>1000</v>
          </cell>
          <cell r="T416">
            <v>955</v>
          </cell>
          <cell r="U416">
            <v>16417</v>
          </cell>
          <cell r="V416">
            <v>14462</v>
          </cell>
          <cell r="W416" t="e">
            <v>#DIV/0!</v>
          </cell>
          <cell r="X416">
            <v>16417</v>
          </cell>
          <cell r="Y416" t="e">
            <v>#DIV/0!</v>
          </cell>
          <cell r="Z416" t="str">
            <v/>
          </cell>
        </row>
        <row r="417">
          <cell r="A417" t="str">
            <v>B413</v>
          </cell>
          <cell r="B417">
            <v>413</v>
          </cell>
          <cell r="C417">
            <v>0</v>
          </cell>
          <cell r="D417" t="str">
            <v>VACANTE</v>
          </cell>
          <cell r="E417">
            <v>43830</v>
          </cell>
          <cell r="F417" t="str">
            <v>N/A</v>
          </cell>
          <cell r="G417" t="str">
            <v>DIRECCION DE PROMOCION DE VIVIENDA</v>
          </cell>
          <cell r="H417" t="str">
            <v>MANTENIMIENTO DE INMUEBLES</v>
          </cell>
          <cell r="I417" t="str">
            <v>CHOFER</v>
          </cell>
          <cell r="J417" t="str">
            <v>BS</v>
          </cell>
          <cell r="K417" t="str">
            <v>1 1 07 2 PR08 86</v>
          </cell>
          <cell r="P417">
            <v>0</v>
          </cell>
          <cell r="Q417" t="str">
            <v>00</v>
          </cell>
          <cell r="R417">
            <v>13953</v>
          </cell>
          <cell r="S417">
            <v>1000</v>
          </cell>
          <cell r="T417">
            <v>955</v>
          </cell>
          <cell r="U417">
            <v>15908</v>
          </cell>
          <cell r="V417">
            <v>13953</v>
          </cell>
          <cell r="W417" t="e">
            <v>#DIV/0!</v>
          </cell>
          <cell r="X417">
            <v>15908</v>
          </cell>
          <cell r="Y417" t="e">
            <v>#DIV/0!</v>
          </cell>
          <cell r="Z417" t="str">
            <v/>
          </cell>
        </row>
        <row r="418">
          <cell r="A418" t="str">
            <v>B414</v>
          </cell>
          <cell r="B418">
            <v>414</v>
          </cell>
          <cell r="C418">
            <v>1415</v>
          </cell>
          <cell r="D418" t="str">
            <v>TRINIDAD LUNA ALFREDO</v>
          </cell>
          <cell r="E418">
            <v>41015</v>
          </cell>
          <cell r="F418" t="str">
            <v>SIEIPEJAL</v>
          </cell>
          <cell r="G418" t="str">
            <v>DIRECCION DE PROMOCION DE VIVIENDA</v>
          </cell>
          <cell r="H418" t="str">
            <v>MANTENIMIENTO DE INMUEBLES</v>
          </cell>
          <cell r="I418" t="str">
            <v>OFICIAL DE ALBAÑILERIA</v>
          </cell>
          <cell r="J418" t="str">
            <v>BS</v>
          </cell>
          <cell r="K418" t="str">
            <v>1 1 07 2 PR08 86</v>
          </cell>
          <cell r="P418">
            <v>0</v>
          </cell>
          <cell r="Q418" t="str">
            <v>00</v>
          </cell>
          <cell r="R418">
            <v>13519</v>
          </cell>
          <cell r="S418">
            <v>1000</v>
          </cell>
          <cell r="T418">
            <v>955</v>
          </cell>
          <cell r="U418">
            <v>15474</v>
          </cell>
          <cell r="V418">
            <v>13519</v>
          </cell>
          <cell r="W418" t="e">
            <v>#DIV/0!</v>
          </cell>
          <cell r="X418">
            <v>15474</v>
          </cell>
          <cell r="Y418" t="e">
            <v>#DIV/0!</v>
          </cell>
          <cell r="Z418" t="str">
            <v/>
          </cell>
        </row>
        <row r="419">
          <cell r="A419" t="str">
            <v>B415</v>
          </cell>
          <cell r="B419">
            <v>415</v>
          </cell>
          <cell r="C419">
            <v>1424</v>
          </cell>
          <cell r="D419" t="str">
            <v>RANGEL GUTIERREZ VICTOR</v>
          </cell>
          <cell r="E419">
            <v>41061</v>
          </cell>
          <cell r="F419" t="str">
            <v>SIEIPEJAL</v>
          </cell>
          <cell r="G419" t="str">
            <v>DIRECCION DE PROMOCION DE VIVIENDA</v>
          </cell>
          <cell r="H419" t="str">
            <v>MANTENIMIENTO DE INMUEBLES</v>
          </cell>
          <cell r="I419" t="str">
            <v>OFICIAL DE ALBAÑILERIA</v>
          </cell>
          <cell r="J419" t="str">
            <v>BS</v>
          </cell>
          <cell r="K419" t="str">
            <v>1 1 07 2 PR08 86</v>
          </cell>
          <cell r="P419">
            <v>0</v>
          </cell>
          <cell r="Q419" t="str">
            <v>00</v>
          </cell>
          <cell r="R419">
            <v>13519</v>
          </cell>
          <cell r="S419">
            <v>1000</v>
          </cell>
          <cell r="T419">
            <v>955</v>
          </cell>
          <cell r="U419">
            <v>15474</v>
          </cell>
          <cell r="V419">
            <v>13519</v>
          </cell>
          <cell r="W419" t="e">
            <v>#DIV/0!</v>
          </cell>
          <cell r="X419">
            <v>15474</v>
          </cell>
          <cell r="Y419" t="e">
            <v>#DIV/0!</v>
          </cell>
          <cell r="Z419" t="str">
            <v/>
          </cell>
        </row>
        <row r="420">
          <cell r="A420" t="str">
            <v>B416</v>
          </cell>
          <cell r="B420">
            <v>416</v>
          </cell>
          <cell r="C420">
            <v>1277</v>
          </cell>
          <cell r="D420" t="str">
            <v>MORENO SOLIS NEMECIO</v>
          </cell>
          <cell r="E420">
            <v>40102</v>
          </cell>
          <cell r="F420" t="str">
            <v>SIEIPEJAL</v>
          </cell>
          <cell r="G420" t="str">
            <v>DIRECCION DE PROMOCION DE VIVIENDA</v>
          </cell>
          <cell r="H420" t="str">
            <v>MANTENIMIENTO DE INMUEBLES</v>
          </cell>
          <cell r="I420" t="str">
            <v>OFICIAL DE MANTENIMIENTO A</v>
          </cell>
          <cell r="J420" t="str">
            <v>BS</v>
          </cell>
          <cell r="K420" t="str">
            <v>1 1 07 2 PR08 86</v>
          </cell>
          <cell r="P420">
            <v>0</v>
          </cell>
          <cell r="Q420" t="str">
            <v>00</v>
          </cell>
          <cell r="R420">
            <v>13086</v>
          </cell>
          <cell r="S420">
            <v>1000</v>
          </cell>
          <cell r="T420">
            <v>955</v>
          </cell>
          <cell r="U420">
            <v>15041</v>
          </cell>
          <cell r="V420">
            <v>13086</v>
          </cell>
          <cell r="W420" t="e">
            <v>#DIV/0!</v>
          </cell>
          <cell r="X420">
            <v>15041</v>
          </cell>
          <cell r="Y420" t="e">
            <v>#DIV/0!</v>
          </cell>
          <cell r="Z420" t="str">
            <v/>
          </cell>
        </row>
        <row r="421">
          <cell r="A421" t="str">
            <v>B417</v>
          </cell>
          <cell r="B421">
            <v>417</v>
          </cell>
          <cell r="C421">
            <v>741</v>
          </cell>
          <cell r="D421" t="str">
            <v>FLORES REA ANTONIO</v>
          </cell>
          <cell r="E421">
            <v>37257</v>
          </cell>
          <cell r="F421" t="str">
            <v>STIPEJAL</v>
          </cell>
          <cell r="G421" t="str">
            <v>DIRECCION DE PROMOCION DE VIVIENDA</v>
          </cell>
          <cell r="H421" t="str">
            <v>MANTENIMIENTO DE INMUEBLES</v>
          </cell>
          <cell r="I421" t="str">
            <v>OFICIAL DE MANTENIMIENTO A</v>
          </cell>
          <cell r="J421" t="str">
            <v>BS</v>
          </cell>
          <cell r="K421" t="str">
            <v>1 1 07 2 PR08 86</v>
          </cell>
          <cell r="P421">
            <v>0</v>
          </cell>
          <cell r="Q421" t="str">
            <v>00</v>
          </cell>
          <cell r="R421">
            <v>13086</v>
          </cell>
          <cell r="S421">
            <v>1000</v>
          </cell>
          <cell r="T421">
            <v>955</v>
          </cell>
          <cell r="U421">
            <v>15041</v>
          </cell>
          <cell r="V421">
            <v>13086</v>
          </cell>
          <cell r="W421" t="e">
            <v>#DIV/0!</v>
          </cell>
          <cell r="X421">
            <v>15041</v>
          </cell>
          <cell r="Y421" t="e">
            <v>#DIV/0!</v>
          </cell>
          <cell r="Z421" t="str">
            <v/>
          </cell>
        </row>
        <row r="422">
          <cell r="A422" t="str">
            <v>B418</v>
          </cell>
          <cell r="B422">
            <v>418</v>
          </cell>
          <cell r="C422">
            <v>1411</v>
          </cell>
          <cell r="D422" t="str">
            <v>RUELAS ESPARZA JAVIER</v>
          </cell>
          <cell r="E422">
            <v>41015</v>
          </cell>
          <cell r="F422" t="str">
            <v>SIEIPEJAL</v>
          </cell>
          <cell r="G422" t="str">
            <v>DIRECCION DE PROMOCION DE VIVIENDA</v>
          </cell>
          <cell r="H422" t="str">
            <v>MANTENIMIENTO DE INMUEBLES</v>
          </cell>
          <cell r="I422" t="str">
            <v>OFICIAL DE MANTENIMIENTO A</v>
          </cell>
          <cell r="J422" t="str">
            <v>BS</v>
          </cell>
          <cell r="K422" t="str">
            <v>1 1 07 2 PR08 86</v>
          </cell>
          <cell r="P422">
            <v>0</v>
          </cell>
          <cell r="Q422" t="str">
            <v>00</v>
          </cell>
          <cell r="R422">
            <v>13086</v>
          </cell>
          <cell r="S422">
            <v>1000</v>
          </cell>
          <cell r="T422">
            <v>955</v>
          </cell>
          <cell r="U422">
            <v>15041</v>
          </cell>
          <cell r="V422">
            <v>13086</v>
          </cell>
          <cell r="W422" t="e">
            <v>#DIV/0!</v>
          </cell>
          <cell r="X422">
            <v>15041</v>
          </cell>
          <cell r="Y422" t="e">
            <v>#DIV/0!</v>
          </cell>
          <cell r="Z422" t="str">
            <v/>
          </cell>
        </row>
        <row r="423">
          <cell r="A423" t="str">
            <v>B419</v>
          </cell>
          <cell r="B423">
            <v>419</v>
          </cell>
          <cell r="C423">
            <v>1438</v>
          </cell>
          <cell r="D423" t="str">
            <v>OCEGUEDA LOPEZ JOSE DE JESUS</v>
          </cell>
          <cell r="E423">
            <v>41061</v>
          </cell>
          <cell r="F423" t="str">
            <v>SIEIPEJAL</v>
          </cell>
          <cell r="G423" t="str">
            <v>DIRECCION DE PROMOCION DE VIVIENDA</v>
          </cell>
          <cell r="H423" t="str">
            <v>MANTENIMIENTO DE INMUEBLES</v>
          </cell>
          <cell r="I423" t="str">
            <v>OFICIAL DE CARPINTERIA</v>
          </cell>
          <cell r="J423" t="str">
            <v>BS</v>
          </cell>
          <cell r="K423" t="str">
            <v>1 1 07 2 PR08 86</v>
          </cell>
          <cell r="P423">
            <v>0</v>
          </cell>
          <cell r="Q423" t="str">
            <v>00</v>
          </cell>
          <cell r="R423">
            <v>13086</v>
          </cell>
          <cell r="S423">
            <v>1000</v>
          </cell>
          <cell r="T423">
            <v>955</v>
          </cell>
          <cell r="U423">
            <v>15041</v>
          </cell>
          <cell r="V423">
            <v>13086</v>
          </cell>
          <cell r="W423" t="e">
            <v>#DIV/0!</v>
          </cell>
          <cell r="X423">
            <v>15041</v>
          </cell>
          <cell r="Y423" t="e">
            <v>#DIV/0!</v>
          </cell>
          <cell r="Z423" t="str">
            <v/>
          </cell>
        </row>
        <row r="424">
          <cell r="A424" t="str">
            <v>B420</v>
          </cell>
          <cell r="B424">
            <v>420</v>
          </cell>
          <cell r="C424">
            <v>1459</v>
          </cell>
          <cell r="D424" t="str">
            <v>VELAZQUEZ MEJIA GONZALO</v>
          </cell>
          <cell r="E424">
            <v>41061</v>
          </cell>
          <cell r="F424" t="str">
            <v>SIEIPEJAL</v>
          </cell>
          <cell r="G424" t="str">
            <v>DIRECCION DE PROMOCION DE VIVIENDA</v>
          </cell>
          <cell r="H424" t="str">
            <v>MANTENIMIENTO DE INMUEBLES</v>
          </cell>
          <cell r="I424" t="str">
            <v>OFICIAL DE HERRERIA</v>
          </cell>
          <cell r="J424" t="str">
            <v>BS</v>
          </cell>
          <cell r="K424" t="str">
            <v>1 1 07 2 PR08 86</v>
          </cell>
          <cell r="P424">
            <v>0</v>
          </cell>
          <cell r="Q424" t="str">
            <v>00</v>
          </cell>
          <cell r="R424">
            <v>13086</v>
          </cell>
          <cell r="S424">
            <v>1000</v>
          </cell>
          <cell r="T424">
            <v>955</v>
          </cell>
          <cell r="U424">
            <v>15041</v>
          </cell>
          <cell r="V424">
            <v>13086</v>
          </cell>
          <cell r="W424" t="e">
            <v>#DIV/0!</v>
          </cell>
          <cell r="X424">
            <v>15041</v>
          </cell>
          <cell r="Y424" t="e">
            <v>#DIV/0!</v>
          </cell>
          <cell r="Z424" t="str">
            <v/>
          </cell>
        </row>
        <row r="425">
          <cell r="A425" t="str">
            <v>B421</v>
          </cell>
          <cell r="B425">
            <v>421</v>
          </cell>
          <cell r="C425">
            <v>1466</v>
          </cell>
          <cell r="D425" t="str">
            <v>AGUIRRE GONZALEZ GUILLERMO</v>
          </cell>
          <cell r="E425">
            <v>41061</v>
          </cell>
          <cell r="F425" t="str">
            <v>SIEIPEJAL</v>
          </cell>
          <cell r="G425" t="str">
            <v>DIRECCION DE PROMOCION DE VIVIENDA</v>
          </cell>
          <cell r="H425" t="str">
            <v>MANTENIMIENTO DE INMUEBLES</v>
          </cell>
          <cell r="I425" t="str">
            <v>OFICIAL DE MANTENIMIENTO A</v>
          </cell>
          <cell r="J425" t="str">
            <v>BS</v>
          </cell>
          <cell r="K425" t="str">
            <v>1 1 07 2 PR08 86</v>
          </cell>
          <cell r="P425">
            <v>0</v>
          </cell>
          <cell r="Q425" t="str">
            <v>00</v>
          </cell>
          <cell r="R425">
            <v>13086</v>
          </cell>
          <cell r="S425">
            <v>1000</v>
          </cell>
          <cell r="T425">
            <v>955</v>
          </cell>
          <cell r="U425">
            <v>15041</v>
          </cell>
          <cell r="V425">
            <v>13086</v>
          </cell>
          <cell r="W425" t="e">
            <v>#DIV/0!</v>
          </cell>
          <cell r="X425">
            <v>15041</v>
          </cell>
          <cell r="Y425" t="e">
            <v>#DIV/0!</v>
          </cell>
          <cell r="Z425" t="str">
            <v/>
          </cell>
        </row>
        <row r="426">
          <cell r="A426" t="str">
            <v>B422</v>
          </cell>
          <cell r="B426">
            <v>422</v>
          </cell>
          <cell r="C426">
            <v>1469</v>
          </cell>
          <cell r="D426" t="str">
            <v>VARGAS FRANCO OCTAVIO</v>
          </cell>
          <cell r="E426">
            <v>41061</v>
          </cell>
          <cell r="F426" t="str">
            <v>SIEIPEJAL</v>
          </cell>
          <cell r="G426" t="str">
            <v>DIRECCION DE PROMOCION DE VIVIENDA</v>
          </cell>
          <cell r="H426" t="str">
            <v>MANTENIMIENTO DE INMUEBLES</v>
          </cell>
          <cell r="I426" t="str">
            <v>OFICIAL DE HERRERIA</v>
          </cell>
          <cell r="J426" t="str">
            <v>BS</v>
          </cell>
          <cell r="K426" t="str">
            <v>1 1 07 2 PR08 86</v>
          </cell>
          <cell r="P426">
            <v>0</v>
          </cell>
          <cell r="Q426" t="str">
            <v>00</v>
          </cell>
          <cell r="R426">
            <v>13086</v>
          </cell>
          <cell r="S426">
            <v>1000</v>
          </cell>
          <cell r="T426">
            <v>955</v>
          </cell>
          <cell r="U426">
            <v>15041</v>
          </cell>
          <cell r="V426">
            <v>13086</v>
          </cell>
          <cell r="W426" t="e">
            <v>#DIV/0!</v>
          </cell>
          <cell r="X426">
            <v>15041</v>
          </cell>
          <cell r="Y426" t="e">
            <v>#DIV/0!</v>
          </cell>
          <cell r="Z426" t="str">
            <v/>
          </cell>
        </row>
        <row r="427">
          <cell r="A427" t="str">
            <v>B423</v>
          </cell>
          <cell r="B427">
            <v>423</v>
          </cell>
          <cell r="C427">
            <v>1490</v>
          </cell>
          <cell r="D427" t="str">
            <v>GALINDO MONTES DE OCA MIGUEL</v>
          </cell>
          <cell r="E427">
            <v>41106</v>
          </cell>
          <cell r="F427" t="str">
            <v>SIEIPEJAL</v>
          </cell>
          <cell r="G427" t="str">
            <v>DIRECCION DE PROMOCION DE VIVIENDA</v>
          </cell>
          <cell r="H427" t="str">
            <v>MANTENIMIENTO DE INMUEBLES</v>
          </cell>
          <cell r="I427" t="str">
            <v>OFICIAL DE MANTENIMIENTO A</v>
          </cell>
          <cell r="J427" t="str">
            <v>BS</v>
          </cell>
          <cell r="K427" t="str">
            <v>1 1 07 2 PR08 86</v>
          </cell>
          <cell r="P427">
            <v>0</v>
          </cell>
          <cell r="Q427" t="str">
            <v>00</v>
          </cell>
          <cell r="R427">
            <v>13086</v>
          </cell>
          <cell r="S427">
            <v>1000</v>
          </cell>
          <cell r="T427">
            <v>955</v>
          </cell>
          <cell r="U427">
            <v>15041</v>
          </cell>
          <cell r="V427">
            <v>13086</v>
          </cell>
          <cell r="W427" t="e">
            <v>#DIV/0!</v>
          </cell>
          <cell r="X427">
            <v>15041</v>
          </cell>
          <cell r="Y427" t="e">
            <v>#DIV/0!</v>
          </cell>
          <cell r="Z427" t="str">
            <v/>
          </cell>
        </row>
        <row r="428">
          <cell r="A428" t="str">
            <v>B424</v>
          </cell>
          <cell r="B428">
            <v>424</v>
          </cell>
          <cell r="C428">
            <v>1431</v>
          </cell>
          <cell r="D428" t="str">
            <v>SANTOS CONTRERAS OSCAR</v>
          </cell>
          <cell r="E428">
            <v>41061</v>
          </cell>
          <cell r="F428" t="str">
            <v>SIEIPEJAL</v>
          </cell>
          <cell r="G428" t="str">
            <v>DIRECCION DE PROMOCION DE VIVIENDA</v>
          </cell>
          <cell r="H428" t="str">
            <v>MANTENIMIENTO DE INMUEBLES</v>
          </cell>
          <cell r="I428" t="str">
            <v>OFICIAL DE MANTENIMIENTO DE INMUEBLES A</v>
          </cell>
          <cell r="J428" t="str">
            <v>BS</v>
          </cell>
          <cell r="K428" t="str">
            <v>1 1 07 2 PR08 86</v>
          </cell>
          <cell r="P428">
            <v>0</v>
          </cell>
          <cell r="Q428" t="str">
            <v>00</v>
          </cell>
          <cell r="R428">
            <v>12701</v>
          </cell>
          <cell r="S428">
            <v>1000</v>
          </cell>
          <cell r="T428">
            <v>955</v>
          </cell>
          <cell r="U428">
            <v>14656</v>
          </cell>
          <cell r="V428">
            <v>12701</v>
          </cell>
          <cell r="W428" t="e">
            <v>#DIV/0!</v>
          </cell>
          <cell r="X428">
            <v>14656</v>
          </cell>
          <cell r="Y428" t="e">
            <v>#DIV/0!</v>
          </cell>
          <cell r="Z428" t="str">
            <v/>
          </cell>
        </row>
        <row r="429">
          <cell r="A429" t="str">
            <v>B425</v>
          </cell>
          <cell r="B429">
            <v>425</v>
          </cell>
          <cell r="C429">
            <v>1439</v>
          </cell>
          <cell r="D429" t="str">
            <v>REYES DELIBRADO CARLOS</v>
          </cell>
          <cell r="E429">
            <v>41061</v>
          </cell>
          <cell r="F429" t="str">
            <v>SIEIPEJAL</v>
          </cell>
          <cell r="G429" t="str">
            <v>DIRECCION DE PROMOCION DE VIVIENDA</v>
          </cell>
          <cell r="H429" t="str">
            <v>MANTENIMIENTO DE INMUEBLES</v>
          </cell>
          <cell r="I429" t="str">
            <v>OFICIAL DE MANTENIMIENTO DE INMUEBLES A</v>
          </cell>
          <cell r="J429" t="str">
            <v>BS</v>
          </cell>
          <cell r="K429" t="str">
            <v>1 1 07 2 PR08 86</v>
          </cell>
          <cell r="P429">
            <v>0</v>
          </cell>
          <cell r="Q429" t="str">
            <v>00</v>
          </cell>
          <cell r="R429">
            <v>12701</v>
          </cell>
          <cell r="S429">
            <v>1000</v>
          </cell>
          <cell r="T429">
            <v>955</v>
          </cell>
          <cell r="U429">
            <v>14656</v>
          </cell>
          <cell r="V429">
            <v>12701</v>
          </cell>
          <cell r="W429" t="e">
            <v>#DIV/0!</v>
          </cell>
          <cell r="X429">
            <v>14656</v>
          </cell>
          <cell r="Y429" t="e">
            <v>#DIV/0!</v>
          </cell>
          <cell r="Z429" t="str">
            <v/>
          </cell>
        </row>
        <row r="430">
          <cell r="A430" t="str">
            <v>B426</v>
          </cell>
          <cell r="B430">
            <v>426</v>
          </cell>
          <cell r="C430">
            <v>1440</v>
          </cell>
          <cell r="D430" t="str">
            <v>VILLEGAS CALVILLO MARIO</v>
          </cell>
          <cell r="E430">
            <v>41061</v>
          </cell>
          <cell r="F430" t="str">
            <v>SIEIPEJAL</v>
          </cell>
          <cell r="G430" t="str">
            <v>DIRECCION DE PROMOCION DE VIVIENDA</v>
          </cell>
          <cell r="H430" t="str">
            <v>MANTENIMIENTO DE INMUEBLES</v>
          </cell>
          <cell r="I430" t="str">
            <v>OFICIAL DE MANTENIMIENTO DE INMUEBLES A</v>
          </cell>
          <cell r="J430" t="str">
            <v>BS</v>
          </cell>
          <cell r="K430" t="str">
            <v>1 1 07 2 PR08 86</v>
          </cell>
          <cell r="P430">
            <v>0</v>
          </cell>
          <cell r="Q430" t="str">
            <v>00</v>
          </cell>
          <cell r="R430">
            <v>12701</v>
          </cell>
          <cell r="S430">
            <v>1000</v>
          </cell>
          <cell r="T430">
            <v>955</v>
          </cell>
          <cell r="U430">
            <v>14656</v>
          </cell>
          <cell r="V430">
            <v>12701</v>
          </cell>
          <cell r="W430" t="e">
            <v>#DIV/0!</v>
          </cell>
          <cell r="X430">
            <v>14656</v>
          </cell>
          <cell r="Y430" t="e">
            <v>#DIV/0!</v>
          </cell>
          <cell r="Z430" t="str">
            <v/>
          </cell>
        </row>
        <row r="431">
          <cell r="A431" t="str">
            <v>B427</v>
          </cell>
          <cell r="B431">
            <v>427</v>
          </cell>
          <cell r="C431">
            <v>1442</v>
          </cell>
          <cell r="D431" t="str">
            <v>RIVAS SAAVEDRA JESUS EDUARDO</v>
          </cell>
          <cell r="E431">
            <v>41061</v>
          </cell>
          <cell r="F431" t="str">
            <v>SIEIPEJAL</v>
          </cell>
          <cell r="G431" t="str">
            <v>DIRECCION DE PROMOCION DE VIVIENDA</v>
          </cell>
          <cell r="H431" t="str">
            <v>MANTENIMIENTO DE INMUEBLES</v>
          </cell>
          <cell r="I431" t="str">
            <v>OFICIAL DE MANTENIMIENTO DE INMUEBLES A</v>
          </cell>
          <cell r="J431" t="str">
            <v>BS</v>
          </cell>
          <cell r="K431" t="str">
            <v>1 1 07 2 PR08 86</v>
          </cell>
          <cell r="P431">
            <v>0</v>
          </cell>
          <cell r="Q431" t="str">
            <v>00</v>
          </cell>
          <cell r="R431">
            <v>12701</v>
          </cell>
          <cell r="S431">
            <v>1000</v>
          </cell>
          <cell r="T431">
            <v>955</v>
          </cell>
          <cell r="U431">
            <v>14656</v>
          </cell>
          <cell r="V431">
            <v>12701</v>
          </cell>
          <cell r="W431" t="e">
            <v>#DIV/0!</v>
          </cell>
          <cell r="X431">
            <v>14656</v>
          </cell>
          <cell r="Y431" t="e">
            <v>#DIV/0!</v>
          </cell>
          <cell r="Z431" t="str">
            <v/>
          </cell>
        </row>
        <row r="432">
          <cell r="A432" t="str">
            <v>B428</v>
          </cell>
          <cell r="B432">
            <v>428</v>
          </cell>
          <cell r="C432">
            <v>1444</v>
          </cell>
          <cell r="D432" t="str">
            <v>BETANCOURT NAVA JORGE LUIS</v>
          </cell>
          <cell r="E432">
            <v>41061</v>
          </cell>
          <cell r="F432" t="str">
            <v>SIEIPEJAL</v>
          </cell>
          <cell r="G432" t="str">
            <v>DIRECCION DE PROMOCION DE VIVIENDA</v>
          </cell>
          <cell r="H432" t="str">
            <v>MANTENIMIENTO DE INMUEBLES</v>
          </cell>
          <cell r="I432" t="str">
            <v>OFICIAL DE MANTENIMIENTO DE INMUEBLES A</v>
          </cell>
          <cell r="J432" t="str">
            <v>BS</v>
          </cell>
          <cell r="K432" t="str">
            <v>1 1 07 2 PR08 86</v>
          </cell>
          <cell r="P432">
            <v>0</v>
          </cell>
          <cell r="Q432" t="str">
            <v>00</v>
          </cell>
          <cell r="R432">
            <v>12701</v>
          </cell>
          <cell r="S432">
            <v>1000</v>
          </cell>
          <cell r="T432">
            <v>955</v>
          </cell>
          <cell r="U432">
            <v>14656</v>
          </cell>
          <cell r="V432">
            <v>12701</v>
          </cell>
          <cell r="W432" t="e">
            <v>#DIV/0!</v>
          </cell>
          <cell r="X432">
            <v>14656</v>
          </cell>
          <cell r="Y432" t="e">
            <v>#DIV/0!</v>
          </cell>
          <cell r="Z432" t="str">
            <v/>
          </cell>
        </row>
        <row r="433">
          <cell r="A433" t="str">
            <v>B429</v>
          </cell>
          <cell r="B433">
            <v>429</v>
          </cell>
          <cell r="C433">
            <v>1445</v>
          </cell>
          <cell r="D433" t="str">
            <v>LEAL ESQUIVIES OSCAR JAIME DOMINGO</v>
          </cell>
          <cell r="E433">
            <v>41061</v>
          </cell>
          <cell r="F433" t="str">
            <v>SIEIPEJAL</v>
          </cell>
          <cell r="G433" t="str">
            <v>DIRECCION DE PROMOCION DE VIVIENDA</v>
          </cell>
          <cell r="H433" t="str">
            <v>MANTENIMIENTO DE INMUEBLES</v>
          </cell>
          <cell r="I433" t="str">
            <v>OFICIAL DE MANTENIMIENTO DE INMUEBLES A</v>
          </cell>
          <cell r="J433" t="str">
            <v>BS</v>
          </cell>
          <cell r="K433" t="str">
            <v>1 1 07 2 PR08 86</v>
          </cell>
          <cell r="P433">
            <v>0</v>
          </cell>
          <cell r="Q433" t="str">
            <v>00</v>
          </cell>
          <cell r="R433">
            <v>12701</v>
          </cell>
          <cell r="S433">
            <v>1000</v>
          </cell>
          <cell r="T433">
            <v>955</v>
          </cell>
          <cell r="U433">
            <v>14656</v>
          </cell>
          <cell r="V433">
            <v>12701</v>
          </cell>
          <cell r="W433" t="e">
            <v>#DIV/0!</v>
          </cell>
          <cell r="X433">
            <v>14656</v>
          </cell>
          <cell r="Y433" t="e">
            <v>#DIV/0!</v>
          </cell>
          <cell r="Z433" t="str">
            <v/>
          </cell>
        </row>
        <row r="434">
          <cell r="A434" t="str">
            <v>B430</v>
          </cell>
          <cell r="B434">
            <v>430</v>
          </cell>
          <cell r="C434">
            <v>1450</v>
          </cell>
          <cell r="D434" t="str">
            <v>GALVEZ JIMENEZ MIGUEL ANGEL</v>
          </cell>
          <cell r="E434">
            <v>41061</v>
          </cell>
          <cell r="F434" t="str">
            <v>SIEIPEJAL</v>
          </cell>
          <cell r="G434" t="str">
            <v>DIRECCION DE PROMOCION DE VIVIENDA</v>
          </cell>
          <cell r="H434" t="str">
            <v>MANTENIMIENTO DE INMUEBLES</v>
          </cell>
          <cell r="I434" t="str">
            <v>OFICIAL DE MANTENIMIENTO DE INMUEBLES A</v>
          </cell>
          <cell r="J434" t="str">
            <v>BS</v>
          </cell>
          <cell r="K434" t="str">
            <v>1 1 07 2 PR08 86</v>
          </cell>
          <cell r="P434">
            <v>0</v>
          </cell>
          <cell r="Q434" t="str">
            <v>00</v>
          </cell>
          <cell r="R434">
            <v>12701</v>
          </cell>
          <cell r="S434">
            <v>1000</v>
          </cell>
          <cell r="T434">
            <v>955</v>
          </cell>
          <cell r="U434">
            <v>14656</v>
          </cell>
          <cell r="V434">
            <v>12701</v>
          </cell>
          <cell r="W434" t="e">
            <v>#DIV/0!</v>
          </cell>
          <cell r="X434">
            <v>14656</v>
          </cell>
          <cell r="Y434" t="e">
            <v>#DIV/0!</v>
          </cell>
          <cell r="Z434" t="str">
            <v/>
          </cell>
        </row>
        <row r="435">
          <cell r="A435" t="str">
            <v>B431</v>
          </cell>
          <cell r="B435">
            <v>431</v>
          </cell>
          <cell r="C435">
            <v>1460</v>
          </cell>
          <cell r="D435" t="str">
            <v>GARCIA GALLEGOS JAIME LEONARDO</v>
          </cell>
          <cell r="E435">
            <v>41061</v>
          </cell>
          <cell r="F435" t="str">
            <v>SIEIPEJAL</v>
          </cell>
          <cell r="G435" t="str">
            <v>DIRECCION DE PROMOCION DE VIVIENDA</v>
          </cell>
          <cell r="H435" t="str">
            <v>MANTENIMIENTO DE INMUEBLES</v>
          </cell>
          <cell r="I435" t="str">
            <v>OFICIAL DE MANTENIMIENTO DE INMUEBLES A</v>
          </cell>
          <cell r="J435" t="str">
            <v>BS</v>
          </cell>
          <cell r="K435" t="str">
            <v>1 1 07 2 PR08 86</v>
          </cell>
          <cell r="P435">
            <v>0</v>
          </cell>
          <cell r="Q435" t="str">
            <v>00</v>
          </cell>
          <cell r="R435">
            <v>12701</v>
          </cell>
          <cell r="S435">
            <v>1000</v>
          </cell>
          <cell r="T435">
            <v>955</v>
          </cell>
          <cell r="U435">
            <v>14656</v>
          </cell>
          <cell r="V435">
            <v>12701</v>
          </cell>
          <cell r="W435" t="e">
            <v>#DIV/0!</v>
          </cell>
          <cell r="X435">
            <v>14656</v>
          </cell>
          <cell r="Y435" t="e">
            <v>#DIV/0!</v>
          </cell>
          <cell r="Z435" t="str">
            <v/>
          </cell>
        </row>
        <row r="436">
          <cell r="A436" t="str">
            <v>B432</v>
          </cell>
          <cell r="B436">
            <v>432</v>
          </cell>
          <cell r="C436">
            <v>1461</v>
          </cell>
          <cell r="D436" t="str">
            <v>MERCADO JIMENEZ J. LUIS</v>
          </cell>
          <cell r="E436">
            <v>41061</v>
          </cell>
          <cell r="F436" t="str">
            <v>SIEIPEJAL</v>
          </cell>
          <cell r="G436" t="str">
            <v>DIRECCION DE PROMOCION DE VIVIENDA</v>
          </cell>
          <cell r="H436" t="str">
            <v>MANTENIMIENTO DE INMUEBLES</v>
          </cell>
          <cell r="I436" t="str">
            <v>OFICIAL DE MANTENIMIENTO DE INMUEBLES A</v>
          </cell>
          <cell r="J436" t="str">
            <v>BS</v>
          </cell>
          <cell r="K436" t="str">
            <v>1 1 07 2 PR08 86</v>
          </cell>
          <cell r="P436">
            <v>0</v>
          </cell>
          <cell r="Q436" t="str">
            <v>00</v>
          </cell>
          <cell r="R436">
            <v>12701</v>
          </cell>
          <cell r="S436">
            <v>1000</v>
          </cell>
          <cell r="T436">
            <v>955</v>
          </cell>
          <cell r="U436">
            <v>14656</v>
          </cell>
          <cell r="V436">
            <v>12701</v>
          </cell>
          <cell r="W436" t="e">
            <v>#DIV/0!</v>
          </cell>
          <cell r="X436">
            <v>14656</v>
          </cell>
          <cell r="Y436" t="e">
            <v>#DIV/0!</v>
          </cell>
          <cell r="Z436" t="str">
            <v/>
          </cell>
        </row>
        <row r="437">
          <cell r="A437" t="str">
            <v>B433</v>
          </cell>
          <cell r="B437">
            <v>433</v>
          </cell>
          <cell r="C437">
            <v>1462</v>
          </cell>
          <cell r="D437" t="str">
            <v>RUBIO MORELOS FRANCISCO</v>
          </cell>
          <cell r="E437">
            <v>41061</v>
          </cell>
          <cell r="F437" t="str">
            <v>SIEIPEJAL</v>
          </cell>
          <cell r="G437" t="str">
            <v>DIRECCION DE PROMOCION DE VIVIENDA</v>
          </cell>
          <cell r="H437" t="str">
            <v>MANTENIMIENTO DE INMUEBLES</v>
          </cell>
          <cell r="I437" t="str">
            <v>OFICIAL DE MANTENIMIENTO DE INMUEBLES A</v>
          </cell>
          <cell r="J437" t="str">
            <v>BS</v>
          </cell>
          <cell r="K437" t="str">
            <v>1 1 07 2 PR08 86</v>
          </cell>
          <cell r="P437">
            <v>0</v>
          </cell>
          <cell r="Q437" t="str">
            <v>00</v>
          </cell>
          <cell r="R437">
            <v>12701</v>
          </cell>
          <cell r="S437">
            <v>1000</v>
          </cell>
          <cell r="T437">
            <v>955</v>
          </cell>
          <cell r="U437">
            <v>14656</v>
          </cell>
          <cell r="V437">
            <v>12701</v>
          </cell>
          <cell r="W437" t="e">
            <v>#DIV/0!</v>
          </cell>
          <cell r="X437">
            <v>14656</v>
          </cell>
          <cell r="Y437" t="e">
            <v>#DIV/0!</v>
          </cell>
          <cell r="Z437" t="str">
            <v/>
          </cell>
        </row>
        <row r="438">
          <cell r="A438" t="str">
            <v>B434</v>
          </cell>
          <cell r="B438">
            <v>434</v>
          </cell>
          <cell r="C438">
            <v>1467</v>
          </cell>
          <cell r="D438" t="str">
            <v>DIAZ SANCHEZ SERGIO</v>
          </cell>
          <cell r="E438">
            <v>41061</v>
          </cell>
          <cell r="F438" t="str">
            <v>SIEIPEJAL</v>
          </cell>
          <cell r="G438" t="str">
            <v>DIRECCION DE PROMOCION DE VIVIENDA</v>
          </cell>
          <cell r="H438" t="str">
            <v>MANTENIMIENTO DE INMUEBLES</v>
          </cell>
          <cell r="I438" t="str">
            <v>OFICIAL DE MANTENIMIENTO DE INMUEBLES A</v>
          </cell>
          <cell r="J438" t="str">
            <v>BS</v>
          </cell>
          <cell r="K438" t="str">
            <v>1 1 07 2 PR08 86</v>
          </cell>
          <cell r="P438">
            <v>0</v>
          </cell>
          <cell r="Q438" t="str">
            <v>00</v>
          </cell>
          <cell r="R438">
            <v>12701</v>
          </cell>
          <cell r="S438">
            <v>1000</v>
          </cell>
          <cell r="T438">
            <v>955</v>
          </cell>
          <cell r="U438">
            <v>14656</v>
          </cell>
          <cell r="V438">
            <v>12701</v>
          </cell>
          <cell r="W438" t="e">
            <v>#DIV/0!</v>
          </cell>
          <cell r="X438">
            <v>14656</v>
          </cell>
          <cell r="Y438" t="e">
            <v>#DIV/0!</v>
          </cell>
          <cell r="Z438" t="str">
            <v/>
          </cell>
        </row>
        <row r="439">
          <cell r="A439" t="str">
            <v>B435</v>
          </cell>
          <cell r="B439">
            <v>435</v>
          </cell>
          <cell r="C439">
            <v>1196</v>
          </cell>
          <cell r="D439" t="str">
            <v>VALENZUELA RODRIGUEZ ELIAZAR</v>
          </cell>
          <cell r="E439">
            <v>39737</v>
          </cell>
          <cell r="F439" t="str">
            <v>SIEIPEJAL</v>
          </cell>
          <cell r="G439" t="str">
            <v>DIRECCION DE PROMOCION DE VIVIENDA</v>
          </cell>
          <cell r="H439" t="str">
            <v>MANTENIMIENTO DE INMUEBLES</v>
          </cell>
          <cell r="I439" t="str">
            <v>OFICIAL DE MANTENIMIENTO B</v>
          </cell>
          <cell r="J439" t="str">
            <v>BS</v>
          </cell>
          <cell r="K439" t="str">
            <v>1 1 07 2 PR08 86</v>
          </cell>
          <cell r="P439">
            <v>0</v>
          </cell>
          <cell r="Q439" t="str">
            <v>00</v>
          </cell>
          <cell r="R439">
            <v>12008</v>
          </cell>
          <cell r="S439">
            <v>1000</v>
          </cell>
          <cell r="T439">
            <v>955</v>
          </cell>
          <cell r="U439">
            <v>13963</v>
          </cell>
          <cell r="V439">
            <v>12008</v>
          </cell>
          <cell r="W439" t="e">
            <v>#DIV/0!</v>
          </cell>
          <cell r="X439">
            <v>13963</v>
          </cell>
          <cell r="Y439" t="e">
            <v>#DIV/0!</v>
          </cell>
          <cell r="Z439" t="str">
            <v/>
          </cell>
        </row>
        <row r="440">
          <cell r="A440" t="str">
            <v>B436</v>
          </cell>
          <cell r="B440">
            <v>436</v>
          </cell>
          <cell r="C440">
            <v>538</v>
          </cell>
          <cell r="D440" t="str">
            <v>SEPULVEDA GARCIA ADRIAN ISRAEL</v>
          </cell>
          <cell r="E440">
            <v>36526</v>
          </cell>
          <cell r="F440" t="str">
            <v>SIEIPEJAL</v>
          </cell>
          <cell r="G440" t="str">
            <v>DIRECCION DE PROMOCION DE VIVIENDA</v>
          </cell>
          <cell r="H440" t="str">
            <v>MANTENIMIENTO DE INMUEBLES</v>
          </cell>
          <cell r="I440" t="str">
            <v>OFICIAL DE MANTENIMIENTO C</v>
          </cell>
          <cell r="J440" t="str">
            <v>BS</v>
          </cell>
          <cell r="K440" t="str">
            <v>1 1 07 2 PR08 86</v>
          </cell>
          <cell r="P440">
            <v>0</v>
          </cell>
          <cell r="Q440" t="str">
            <v>00</v>
          </cell>
          <cell r="R440">
            <v>11763</v>
          </cell>
          <cell r="S440">
            <v>1000</v>
          </cell>
          <cell r="T440">
            <v>932</v>
          </cell>
          <cell r="U440">
            <v>13695</v>
          </cell>
          <cell r="V440">
            <v>11763</v>
          </cell>
          <cell r="W440" t="e">
            <v>#DIV/0!</v>
          </cell>
          <cell r="X440">
            <v>13695</v>
          </cell>
          <cell r="Y440" t="e">
            <v>#DIV/0!</v>
          </cell>
          <cell r="Z440" t="str">
            <v/>
          </cell>
        </row>
        <row r="441">
          <cell r="A441" t="str">
            <v>B437</v>
          </cell>
          <cell r="B441">
            <v>437</v>
          </cell>
          <cell r="C441">
            <v>848</v>
          </cell>
          <cell r="D441" t="str">
            <v>ANDRADE OCHOA JOSE TRINIDAD</v>
          </cell>
          <cell r="E441">
            <v>37803</v>
          </cell>
          <cell r="F441" t="str">
            <v>SIEIPEJAL</v>
          </cell>
          <cell r="G441" t="str">
            <v>DIRECCION DE PROMOCION DE VIVIENDA</v>
          </cell>
          <cell r="H441" t="str">
            <v>MANTENIMIENTO DE INMUEBLES</v>
          </cell>
          <cell r="I441" t="str">
            <v>OFICIAL DE MANTENIMIENTO C</v>
          </cell>
          <cell r="J441" t="str">
            <v>BS</v>
          </cell>
          <cell r="K441" t="str">
            <v>1 1 07 2 PR08 86</v>
          </cell>
          <cell r="P441">
            <v>0</v>
          </cell>
          <cell r="Q441" t="str">
            <v>00</v>
          </cell>
          <cell r="R441">
            <v>11763</v>
          </cell>
          <cell r="S441">
            <v>1000</v>
          </cell>
          <cell r="T441">
            <v>932</v>
          </cell>
          <cell r="U441">
            <v>13695</v>
          </cell>
          <cell r="V441">
            <v>11763</v>
          </cell>
          <cell r="W441" t="e">
            <v>#DIV/0!</v>
          </cell>
          <cell r="X441">
            <v>13695</v>
          </cell>
          <cell r="Y441" t="e">
            <v>#DIV/0!</v>
          </cell>
          <cell r="Z441" t="str">
            <v/>
          </cell>
        </row>
        <row r="442">
          <cell r="A442" t="str">
            <v>B438</v>
          </cell>
          <cell r="B442">
            <v>438</v>
          </cell>
          <cell r="C442">
            <v>1447</v>
          </cell>
          <cell r="D442" t="str">
            <v>RAMOS BELTRAN FRANCISCO JAVIER</v>
          </cell>
          <cell r="E442">
            <v>41061</v>
          </cell>
          <cell r="F442" t="str">
            <v>SIEIPEJAL</v>
          </cell>
          <cell r="G442" t="str">
            <v>DIRECCION DE PROMOCION DE VIVIENDA</v>
          </cell>
          <cell r="H442" t="str">
            <v>MANTENIMIENTO DE INMUEBLES</v>
          </cell>
          <cell r="I442" t="str">
            <v>OFICIAL DE MANTENIMIENTO C</v>
          </cell>
          <cell r="J442" t="str">
            <v>BS</v>
          </cell>
          <cell r="K442" t="str">
            <v>1 1 07 2 PR08 86</v>
          </cell>
          <cell r="P442">
            <v>0</v>
          </cell>
          <cell r="Q442" t="str">
            <v>00</v>
          </cell>
          <cell r="R442">
            <v>11763</v>
          </cell>
          <cell r="S442">
            <v>1000</v>
          </cell>
          <cell r="T442">
            <v>932</v>
          </cell>
          <cell r="U442">
            <v>13695</v>
          </cell>
          <cell r="V442">
            <v>11763</v>
          </cell>
          <cell r="W442" t="e">
            <v>#DIV/0!</v>
          </cell>
          <cell r="X442">
            <v>13695</v>
          </cell>
          <cell r="Y442" t="e">
            <v>#DIV/0!</v>
          </cell>
          <cell r="Z442" t="str">
            <v/>
          </cell>
        </row>
        <row r="443">
          <cell r="A443" t="str">
            <v>B439</v>
          </cell>
          <cell r="B443">
            <v>439</v>
          </cell>
          <cell r="C443">
            <v>1405</v>
          </cell>
          <cell r="D443" t="str">
            <v>SALAZAR PEREZ SALVADOR</v>
          </cell>
          <cell r="E443">
            <v>40984</v>
          </cell>
          <cell r="F443" t="str">
            <v>STIPEJAL</v>
          </cell>
          <cell r="G443" t="str">
            <v>DIRECCION DE PROMOCION DE VIVIENDA</v>
          </cell>
          <cell r="H443" t="str">
            <v>MANTENIMIENTO DE INMUEBLES</v>
          </cell>
          <cell r="I443" t="str">
            <v>OFICIAL DE MANTENIMIENTO DE INMUEBLES B</v>
          </cell>
          <cell r="J443" t="str">
            <v>BS</v>
          </cell>
          <cell r="K443" t="str">
            <v>1 1 07 2 PR08 86</v>
          </cell>
          <cell r="P443">
            <v>0</v>
          </cell>
          <cell r="Q443" t="str">
            <v>00</v>
          </cell>
          <cell r="R443">
            <v>11719</v>
          </cell>
          <cell r="S443">
            <v>1000</v>
          </cell>
          <cell r="T443">
            <v>945</v>
          </cell>
          <cell r="U443">
            <v>13664</v>
          </cell>
          <cell r="V443">
            <v>11719</v>
          </cell>
          <cell r="W443" t="e">
            <v>#DIV/0!</v>
          </cell>
          <cell r="X443">
            <v>13664</v>
          </cell>
          <cell r="Y443" t="e">
            <v>#DIV/0!</v>
          </cell>
          <cell r="Z443" t="str">
            <v/>
          </cell>
        </row>
        <row r="444">
          <cell r="A444" t="str">
            <v>B440</v>
          </cell>
          <cell r="B444">
            <v>440</v>
          </cell>
          <cell r="C444">
            <v>1406</v>
          </cell>
          <cell r="D444" t="str">
            <v>RODRIGUEZ PARRAL JUAN ALBERTO</v>
          </cell>
          <cell r="E444">
            <v>40984</v>
          </cell>
          <cell r="F444" t="str">
            <v>SIEIPEJAL</v>
          </cell>
          <cell r="G444" t="str">
            <v>DIRECCION DE PROMOCION DE VIVIENDA</v>
          </cell>
          <cell r="H444" t="str">
            <v>MANTENIMIENTO DE INMUEBLES</v>
          </cell>
          <cell r="I444" t="str">
            <v>OFICIAL DE MANTENIMIENTO DE INMUEBLES B</v>
          </cell>
          <cell r="J444" t="str">
            <v>BS</v>
          </cell>
          <cell r="K444" t="str">
            <v>1 1 07 2 PR08 86</v>
          </cell>
          <cell r="P444">
            <v>0</v>
          </cell>
          <cell r="Q444" t="str">
            <v>00</v>
          </cell>
          <cell r="R444">
            <v>11719</v>
          </cell>
          <cell r="S444">
            <v>1000</v>
          </cell>
          <cell r="T444">
            <v>945</v>
          </cell>
          <cell r="U444">
            <v>13664</v>
          </cell>
          <cell r="V444">
            <v>11719</v>
          </cell>
          <cell r="W444" t="e">
            <v>#DIV/0!</v>
          </cell>
          <cell r="X444">
            <v>13664</v>
          </cell>
          <cell r="Y444" t="e">
            <v>#DIV/0!</v>
          </cell>
          <cell r="Z444" t="str">
            <v/>
          </cell>
        </row>
        <row r="445">
          <cell r="A445" t="str">
            <v>B441</v>
          </cell>
          <cell r="B445">
            <v>441</v>
          </cell>
          <cell r="C445">
            <v>1410</v>
          </cell>
          <cell r="D445" t="str">
            <v>OLIVIER MARTINEZ JORGE</v>
          </cell>
          <cell r="E445">
            <v>41015</v>
          </cell>
          <cell r="F445" t="str">
            <v>SIEIPEJAL</v>
          </cell>
          <cell r="G445" t="str">
            <v>DIRECCION DE PROMOCION DE VIVIENDA</v>
          </cell>
          <cell r="H445" t="str">
            <v>MANTENIMIENTO DE INMUEBLES</v>
          </cell>
          <cell r="I445" t="str">
            <v>OFICIAL DE MANTENIMIENTO DE INMUEBLES B</v>
          </cell>
          <cell r="J445" t="str">
            <v>BS</v>
          </cell>
          <cell r="K445" t="str">
            <v>1 1 07 2 PR08 86</v>
          </cell>
          <cell r="P445">
            <v>0</v>
          </cell>
          <cell r="Q445" t="str">
            <v>00</v>
          </cell>
          <cell r="R445">
            <v>11719</v>
          </cell>
          <cell r="S445">
            <v>1000</v>
          </cell>
          <cell r="T445">
            <v>945</v>
          </cell>
          <cell r="U445">
            <v>13664</v>
          </cell>
          <cell r="V445">
            <v>11719</v>
          </cell>
          <cell r="W445" t="e">
            <v>#DIV/0!</v>
          </cell>
          <cell r="X445">
            <v>13664</v>
          </cell>
          <cell r="Y445" t="e">
            <v>#DIV/0!</v>
          </cell>
          <cell r="Z445" t="str">
            <v/>
          </cell>
        </row>
        <row r="446">
          <cell r="A446" t="str">
            <v>B442</v>
          </cell>
          <cell r="B446">
            <v>442</v>
          </cell>
          <cell r="C446">
            <v>1418</v>
          </cell>
          <cell r="D446" t="str">
            <v>TORRES AVILA ALBERTO</v>
          </cell>
          <cell r="E446">
            <v>41015</v>
          </cell>
          <cell r="F446" t="str">
            <v>SIEIPEJAL</v>
          </cell>
          <cell r="G446" t="str">
            <v>DIRECCION DE PROMOCION DE VIVIENDA</v>
          </cell>
          <cell r="H446" t="str">
            <v>MANTENIMIENTO DE INMUEBLES</v>
          </cell>
          <cell r="I446" t="str">
            <v>OFICIAL DE MANTENIMIENTO DE INMUEBLES B</v>
          </cell>
          <cell r="J446" t="str">
            <v>BS</v>
          </cell>
          <cell r="K446" t="str">
            <v>1 1 07 2 PR08 86</v>
          </cell>
          <cell r="P446">
            <v>0</v>
          </cell>
          <cell r="Q446" t="str">
            <v>00</v>
          </cell>
          <cell r="R446">
            <v>11719</v>
          </cell>
          <cell r="S446">
            <v>1000</v>
          </cell>
          <cell r="T446">
            <v>945</v>
          </cell>
          <cell r="U446">
            <v>13664</v>
          </cell>
          <cell r="V446">
            <v>11719</v>
          </cell>
          <cell r="W446" t="e">
            <v>#DIV/0!</v>
          </cell>
          <cell r="X446">
            <v>13664</v>
          </cell>
          <cell r="Y446" t="e">
            <v>#DIV/0!</v>
          </cell>
          <cell r="Z446" t="str">
            <v/>
          </cell>
        </row>
        <row r="447">
          <cell r="A447" t="str">
            <v>B443</v>
          </cell>
          <cell r="B447">
            <v>443</v>
          </cell>
          <cell r="C447">
            <v>1437</v>
          </cell>
          <cell r="D447" t="str">
            <v>SEVILLA ESCOTO JOSE GUADALUPE</v>
          </cell>
          <cell r="E447">
            <v>41061</v>
          </cell>
          <cell r="F447" t="str">
            <v>STIPEJAL</v>
          </cell>
          <cell r="G447" t="str">
            <v>DIRECCION DE PROMOCION DE VIVIENDA</v>
          </cell>
          <cell r="H447" t="str">
            <v>MANTENIMIENTO DE INMUEBLES</v>
          </cell>
          <cell r="I447" t="str">
            <v>OFICIAL DE MANTENIMIENTO DE INMUEBLES B</v>
          </cell>
          <cell r="J447" t="str">
            <v>BS</v>
          </cell>
          <cell r="K447" t="str">
            <v>1 1 07 2 PR08 86</v>
          </cell>
          <cell r="P447">
            <v>0</v>
          </cell>
          <cell r="Q447" t="str">
            <v>00</v>
          </cell>
          <cell r="R447">
            <v>11719</v>
          </cell>
          <cell r="S447">
            <v>1000</v>
          </cell>
          <cell r="T447">
            <v>945</v>
          </cell>
          <cell r="U447">
            <v>13664</v>
          </cell>
          <cell r="V447">
            <v>11719</v>
          </cell>
          <cell r="W447" t="e">
            <v>#DIV/0!</v>
          </cell>
          <cell r="X447">
            <v>13664</v>
          </cell>
          <cell r="Y447" t="e">
            <v>#DIV/0!</v>
          </cell>
          <cell r="Z447" t="str">
            <v/>
          </cell>
        </row>
        <row r="448">
          <cell r="A448" t="str">
            <v>B444</v>
          </cell>
          <cell r="B448">
            <v>444</v>
          </cell>
          <cell r="C448">
            <v>1441</v>
          </cell>
          <cell r="D448" t="str">
            <v>VAZQUEZ CASTILLO JOSE ALBERTO</v>
          </cell>
          <cell r="E448">
            <v>41061</v>
          </cell>
          <cell r="F448" t="str">
            <v>SIEIPEJAL</v>
          </cell>
          <cell r="G448" t="str">
            <v>DIRECCION DE PROMOCION DE VIVIENDA</v>
          </cell>
          <cell r="H448" t="str">
            <v>MANTENIMIENTO DE INMUEBLES</v>
          </cell>
          <cell r="I448" t="str">
            <v>OFICIAL DE MANTENIMIENTO DE INMUEBLES B</v>
          </cell>
          <cell r="J448" t="str">
            <v>BS</v>
          </cell>
          <cell r="K448" t="str">
            <v>1 1 07 2 PR08 86</v>
          </cell>
          <cell r="P448">
            <v>0</v>
          </cell>
          <cell r="Q448" t="str">
            <v>00</v>
          </cell>
          <cell r="R448">
            <v>11719</v>
          </cell>
          <cell r="S448">
            <v>1000</v>
          </cell>
          <cell r="T448">
            <v>945</v>
          </cell>
          <cell r="U448">
            <v>13664</v>
          </cell>
          <cell r="V448">
            <v>11719</v>
          </cell>
          <cell r="W448" t="e">
            <v>#DIV/0!</v>
          </cell>
          <cell r="X448">
            <v>13664</v>
          </cell>
          <cell r="Y448" t="e">
            <v>#DIV/0!</v>
          </cell>
          <cell r="Z448" t="str">
            <v/>
          </cell>
        </row>
        <row r="449">
          <cell r="A449" t="str">
            <v>B445</v>
          </cell>
          <cell r="B449">
            <v>445</v>
          </cell>
          <cell r="C449">
            <v>1458</v>
          </cell>
          <cell r="D449" t="str">
            <v>GUTIERREZ RODRIGUEZ JOSE LUIS</v>
          </cell>
          <cell r="E449">
            <v>41061</v>
          </cell>
          <cell r="F449" t="str">
            <v>STIPEJAL</v>
          </cell>
          <cell r="G449" t="str">
            <v>DIRECCION DE PROMOCION DE VIVIENDA</v>
          </cell>
          <cell r="H449" t="str">
            <v>MANTENIMIENTO DE INMUEBLES</v>
          </cell>
          <cell r="I449" t="str">
            <v>OFICIAL DE MANTENIMIENTO DE INMUEBLES B</v>
          </cell>
          <cell r="J449" t="str">
            <v>BS</v>
          </cell>
          <cell r="K449" t="str">
            <v>1 1 07 2 PR08 86</v>
          </cell>
          <cell r="P449">
            <v>0</v>
          </cell>
          <cell r="Q449" t="str">
            <v>00</v>
          </cell>
          <cell r="R449">
            <v>11719</v>
          </cell>
          <cell r="S449">
            <v>1000</v>
          </cell>
          <cell r="T449">
            <v>945</v>
          </cell>
          <cell r="U449">
            <v>13664</v>
          </cell>
          <cell r="V449">
            <v>11719</v>
          </cell>
          <cell r="W449" t="e">
            <v>#DIV/0!</v>
          </cell>
          <cell r="X449">
            <v>13664</v>
          </cell>
          <cell r="Y449" t="e">
            <v>#DIV/0!</v>
          </cell>
          <cell r="Z449" t="str">
            <v/>
          </cell>
        </row>
        <row r="450">
          <cell r="A450" t="str">
            <v>B446</v>
          </cell>
          <cell r="B450">
            <v>446</v>
          </cell>
          <cell r="C450">
            <v>1463</v>
          </cell>
          <cell r="D450" t="str">
            <v>PRECIADO HERNANDEZ HERIBERTO</v>
          </cell>
          <cell r="E450">
            <v>41061</v>
          </cell>
          <cell r="F450" t="str">
            <v>SIEIPEJAL</v>
          </cell>
          <cell r="G450" t="str">
            <v>DIRECCION DE PROMOCION DE VIVIENDA</v>
          </cell>
          <cell r="H450" t="str">
            <v>MANTENIMIENTO DE INMUEBLES</v>
          </cell>
          <cell r="I450" t="str">
            <v>OFICIAL DE MANTENIMIENTO DE INMUEBLES B</v>
          </cell>
          <cell r="J450" t="str">
            <v>BS</v>
          </cell>
          <cell r="K450" t="str">
            <v>1 1 07 2 PR08 86</v>
          </cell>
          <cell r="P450">
            <v>0</v>
          </cell>
          <cell r="Q450" t="str">
            <v>00</v>
          </cell>
          <cell r="R450">
            <v>11719</v>
          </cell>
          <cell r="S450">
            <v>1000</v>
          </cell>
          <cell r="T450">
            <v>945</v>
          </cell>
          <cell r="U450">
            <v>13664</v>
          </cell>
          <cell r="V450">
            <v>11719</v>
          </cell>
          <cell r="W450" t="e">
            <v>#DIV/0!</v>
          </cell>
          <cell r="X450">
            <v>13664</v>
          </cell>
          <cell r="Y450" t="e">
            <v>#DIV/0!</v>
          </cell>
          <cell r="Z450" t="str">
            <v/>
          </cell>
        </row>
        <row r="451">
          <cell r="A451" t="str">
            <v>B447</v>
          </cell>
          <cell r="B451">
            <v>447</v>
          </cell>
          <cell r="C451">
            <v>1420</v>
          </cell>
          <cell r="D451" t="str">
            <v>GARCIA FLORES BENJAMIN</v>
          </cell>
          <cell r="E451">
            <v>41015</v>
          </cell>
          <cell r="F451" t="str">
            <v>STIPEJAL</v>
          </cell>
          <cell r="G451" t="str">
            <v>DIRECCION DE PROMOCION DE VIVIENDA</v>
          </cell>
          <cell r="H451" t="str">
            <v>MANTENIMIENTO DE INMUEBLES</v>
          </cell>
          <cell r="I451" t="str">
            <v>AYUDANTE DE MANTENIMIENTO A</v>
          </cell>
          <cell r="J451" t="str">
            <v>BS</v>
          </cell>
          <cell r="K451" t="str">
            <v>1 1 07 2 PR08 86</v>
          </cell>
          <cell r="P451">
            <v>0</v>
          </cell>
          <cell r="Q451" t="str">
            <v>00</v>
          </cell>
          <cell r="R451">
            <v>10721</v>
          </cell>
          <cell r="S451">
            <v>1000</v>
          </cell>
          <cell r="T451">
            <v>852</v>
          </cell>
          <cell r="U451">
            <v>12573</v>
          </cell>
          <cell r="V451">
            <v>10721</v>
          </cell>
          <cell r="W451" t="e">
            <v>#DIV/0!</v>
          </cell>
          <cell r="X451">
            <v>12573</v>
          </cell>
          <cell r="Y451" t="e">
            <v>#DIV/0!</v>
          </cell>
          <cell r="Z451" t="str">
            <v/>
          </cell>
        </row>
        <row r="452">
          <cell r="A452" t="str">
            <v>B448</v>
          </cell>
          <cell r="B452">
            <v>448</v>
          </cell>
          <cell r="C452">
            <v>1427</v>
          </cell>
          <cell r="D452" t="str">
            <v>GALVAN LOPEZ JUAN CARLOS</v>
          </cell>
          <cell r="E452">
            <v>41061</v>
          </cell>
          <cell r="F452" t="str">
            <v>SIEIPEJAL</v>
          </cell>
          <cell r="G452" t="str">
            <v>DIRECCION DE PROMOCION DE VIVIENDA</v>
          </cell>
          <cell r="H452" t="str">
            <v>MANTENIMIENTO DE INMUEBLES</v>
          </cell>
          <cell r="I452" t="str">
            <v>AYUDANTE DE MANTENIMIENTO A</v>
          </cell>
          <cell r="J452" t="str">
            <v>BS</v>
          </cell>
          <cell r="K452" t="str">
            <v>1 1 07 2 PR08 86</v>
          </cell>
          <cell r="P452">
            <v>0</v>
          </cell>
          <cell r="Q452" t="str">
            <v>00</v>
          </cell>
          <cell r="R452">
            <v>10721</v>
          </cell>
          <cell r="S452">
            <v>1000</v>
          </cell>
          <cell r="T452">
            <v>852</v>
          </cell>
          <cell r="U452">
            <v>12573</v>
          </cell>
          <cell r="V452">
            <v>10721</v>
          </cell>
          <cell r="W452" t="e">
            <v>#DIV/0!</v>
          </cell>
          <cell r="X452">
            <v>12573</v>
          </cell>
          <cell r="Y452" t="e">
            <v>#DIV/0!</v>
          </cell>
          <cell r="Z452" t="str">
            <v/>
          </cell>
        </row>
        <row r="453">
          <cell r="A453" t="str">
            <v>B449</v>
          </cell>
          <cell r="B453">
            <v>449</v>
          </cell>
          <cell r="C453">
            <v>1434</v>
          </cell>
          <cell r="D453" t="str">
            <v>CAMARENA MARTINEZ FREDY WILLIAMS</v>
          </cell>
          <cell r="E453">
            <v>41061</v>
          </cell>
          <cell r="F453" t="str">
            <v>SIEIPEJAL</v>
          </cell>
          <cell r="G453" t="str">
            <v>DIRECCION DE PROMOCION DE VIVIENDA</v>
          </cell>
          <cell r="H453" t="str">
            <v>MANTENIMIENTO DE INMUEBLES</v>
          </cell>
          <cell r="I453" t="str">
            <v>AYUDANTE DE MANTENIMIENTO A</v>
          </cell>
          <cell r="J453" t="str">
            <v>BS</v>
          </cell>
          <cell r="K453" t="str">
            <v>1 1 07 2 PR08 86</v>
          </cell>
          <cell r="P453">
            <v>0</v>
          </cell>
          <cell r="Q453" t="str">
            <v>00</v>
          </cell>
          <cell r="R453">
            <v>10721</v>
          </cell>
          <cell r="S453">
            <v>1000</v>
          </cell>
          <cell r="T453">
            <v>852</v>
          </cell>
          <cell r="U453">
            <v>12573</v>
          </cell>
          <cell r="V453">
            <v>10721</v>
          </cell>
          <cell r="W453" t="e">
            <v>#DIV/0!</v>
          </cell>
          <cell r="X453">
            <v>12573</v>
          </cell>
          <cell r="Y453" t="e">
            <v>#DIV/0!</v>
          </cell>
          <cell r="Z453" t="str">
            <v/>
          </cell>
        </row>
        <row r="454">
          <cell r="A454" t="str">
            <v>B450</v>
          </cell>
          <cell r="B454">
            <v>450</v>
          </cell>
          <cell r="C454">
            <v>1435</v>
          </cell>
          <cell r="D454" t="str">
            <v>CORREA ESQUIVIAS PEDRO ANGEL</v>
          </cell>
          <cell r="E454">
            <v>41061</v>
          </cell>
          <cell r="F454" t="str">
            <v>SIEIPEJAL</v>
          </cell>
          <cell r="G454" t="str">
            <v>DIRECCION DE PROMOCION DE VIVIENDA</v>
          </cell>
          <cell r="H454" t="str">
            <v>MANTENIMIENTO DE INMUEBLES</v>
          </cell>
          <cell r="I454" t="str">
            <v>AYUDANTE DE MANTENIMIENTO A</v>
          </cell>
          <cell r="J454" t="str">
            <v>BS</v>
          </cell>
          <cell r="K454" t="str">
            <v>1 1 07 2 PR08 86</v>
          </cell>
          <cell r="P454">
            <v>0</v>
          </cell>
          <cell r="Q454" t="str">
            <v>00</v>
          </cell>
          <cell r="R454">
            <v>10721</v>
          </cell>
          <cell r="S454">
            <v>1000</v>
          </cell>
          <cell r="T454">
            <v>852</v>
          </cell>
          <cell r="U454">
            <v>12573</v>
          </cell>
          <cell r="V454">
            <v>10721</v>
          </cell>
          <cell r="W454" t="e">
            <v>#DIV/0!</v>
          </cell>
          <cell r="X454">
            <v>12573</v>
          </cell>
          <cell r="Y454" t="e">
            <v>#DIV/0!</v>
          </cell>
          <cell r="Z454" t="str">
            <v/>
          </cell>
        </row>
        <row r="455">
          <cell r="A455" t="str">
            <v>B451</v>
          </cell>
          <cell r="B455">
            <v>451</v>
          </cell>
          <cell r="C455">
            <v>1436</v>
          </cell>
          <cell r="D455" t="str">
            <v>RODRIGUEZ RAMIREZ NICOLAS</v>
          </cell>
          <cell r="E455">
            <v>41061</v>
          </cell>
          <cell r="F455" t="str">
            <v>SIEIPEJAL</v>
          </cell>
          <cell r="G455" t="str">
            <v>DIRECCION DE PROMOCION DE VIVIENDA</v>
          </cell>
          <cell r="H455" t="str">
            <v>MANTENIMIENTO DE INMUEBLES</v>
          </cell>
          <cell r="I455" t="str">
            <v>AYUDANTE DE MANTENIMIENTO A</v>
          </cell>
          <cell r="J455" t="str">
            <v>BS</v>
          </cell>
          <cell r="K455" t="str">
            <v>1 1 07 2 PR08 86</v>
          </cell>
          <cell r="P455">
            <v>0</v>
          </cell>
          <cell r="Q455" t="str">
            <v>00</v>
          </cell>
          <cell r="R455">
            <v>10721</v>
          </cell>
          <cell r="S455">
            <v>1000</v>
          </cell>
          <cell r="T455">
            <v>852</v>
          </cell>
          <cell r="U455">
            <v>12573</v>
          </cell>
          <cell r="V455">
            <v>10721</v>
          </cell>
          <cell r="W455" t="e">
            <v>#DIV/0!</v>
          </cell>
          <cell r="X455">
            <v>12573</v>
          </cell>
          <cell r="Y455" t="e">
            <v>#DIV/0!</v>
          </cell>
          <cell r="Z455" t="str">
            <v/>
          </cell>
        </row>
        <row r="456">
          <cell r="A456" t="str">
            <v>B452</v>
          </cell>
          <cell r="B456">
            <v>452</v>
          </cell>
          <cell r="C456">
            <v>1451</v>
          </cell>
          <cell r="D456" t="str">
            <v>SEPULVEDA FLORES JAVIER DANIEL</v>
          </cell>
          <cell r="E456">
            <v>41061</v>
          </cell>
          <cell r="F456" t="str">
            <v>STIPEJAL</v>
          </cell>
          <cell r="G456" t="str">
            <v>DIRECCION DE PROMOCION DE VIVIENDA</v>
          </cell>
          <cell r="H456" t="str">
            <v>MANTENIMIENTO DE INMUEBLES</v>
          </cell>
          <cell r="I456" t="str">
            <v>AYUDANTE DE MANTENIMIENTO A</v>
          </cell>
          <cell r="J456" t="str">
            <v>BS</v>
          </cell>
          <cell r="K456" t="str">
            <v>1 1 07 2 PR08 86</v>
          </cell>
          <cell r="P456">
            <v>0</v>
          </cell>
          <cell r="Q456" t="str">
            <v>00</v>
          </cell>
          <cell r="R456">
            <v>10721</v>
          </cell>
          <cell r="S456">
            <v>1000</v>
          </cell>
          <cell r="T456">
            <v>852</v>
          </cell>
          <cell r="U456">
            <v>12573</v>
          </cell>
          <cell r="V456">
            <v>10721</v>
          </cell>
          <cell r="W456" t="e">
            <v>#DIV/0!</v>
          </cell>
          <cell r="X456">
            <v>12573</v>
          </cell>
          <cell r="Y456" t="e">
            <v>#DIV/0!</v>
          </cell>
          <cell r="Z456" t="str">
            <v/>
          </cell>
        </row>
        <row r="457">
          <cell r="A457" t="str">
            <v>B453</v>
          </cell>
          <cell r="B457">
            <v>453</v>
          </cell>
          <cell r="C457">
            <v>1457</v>
          </cell>
          <cell r="D457" t="str">
            <v>CARRILLO CAMACHO ANGEL</v>
          </cell>
          <cell r="E457">
            <v>41061</v>
          </cell>
          <cell r="F457" t="str">
            <v>SIEIPEJAL</v>
          </cell>
          <cell r="G457" t="str">
            <v>DIRECCION DE PROMOCION DE VIVIENDA</v>
          </cell>
          <cell r="H457" t="str">
            <v>MANTENIMIENTO DE INMUEBLES</v>
          </cell>
          <cell r="I457" t="str">
            <v>AYUDANTE DE MANTENIMIENTO A</v>
          </cell>
          <cell r="J457" t="str">
            <v>BS</v>
          </cell>
          <cell r="K457" t="str">
            <v>1 1 07 2 PR08 86</v>
          </cell>
          <cell r="P457">
            <v>0</v>
          </cell>
          <cell r="Q457" t="str">
            <v>00</v>
          </cell>
          <cell r="R457">
            <v>10721</v>
          </cell>
          <cell r="S457">
            <v>1000</v>
          </cell>
          <cell r="T457">
            <v>852</v>
          </cell>
          <cell r="U457">
            <v>12573</v>
          </cell>
          <cell r="V457">
            <v>10721</v>
          </cell>
          <cell r="W457" t="e">
            <v>#DIV/0!</v>
          </cell>
          <cell r="X457">
            <v>12573</v>
          </cell>
          <cell r="Y457" t="e">
            <v>#DIV/0!</v>
          </cell>
          <cell r="Z457" t="str">
            <v/>
          </cell>
        </row>
        <row r="458">
          <cell r="A458" t="str">
            <v>B454</v>
          </cell>
          <cell r="B458">
            <v>454</v>
          </cell>
          <cell r="C458">
            <v>1928</v>
          </cell>
          <cell r="D458" t="str">
            <v>MENDOZA FLORES EDUARDO</v>
          </cell>
          <cell r="E458">
            <v>42598</v>
          </cell>
          <cell r="F458" t="str">
            <v>SIEIPEJAL</v>
          </cell>
          <cell r="G458" t="str">
            <v>DIRECCION DE PROMOCION DE VIVIENDA</v>
          </cell>
          <cell r="H458" t="str">
            <v>MANTENIMIENTO DE INMUEBLES</v>
          </cell>
          <cell r="I458" t="str">
            <v>AYUDANTE DE MANTENIMIENTO A</v>
          </cell>
          <cell r="J458" t="str">
            <v>BS</v>
          </cell>
          <cell r="K458" t="str">
            <v>1 1 07 2 PR08 86</v>
          </cell>
          <cell r="P458">
            <v>0</v>
          </cell>
          <cell r="Q458" t="str">
            <v>00</v>
          </cell>
          <cell r="R458">
            <v>10721</v>
          </cell>
          <cell r="S458">
            <v>1000</v>
          </cell>
          <cell r="T458">
            <v>852</v>
          </cell>
          <cell r="U458">
            <v>12573</v>
          </cell>
          <cell r="V458">
            <v>10721</v>
          </cell>
          <cell r="W458" t="e">
            <v>#DIV/0!</v>
          </cell>
          <cell r="X458">
            <v>12573</v>
          </cell>
          <cell r="Y458" t="e">
            <v>#DIV/0!</v>
          </cell>
          <cell r="Z458" t="str">
            <v/>
          </cell>
        </row>
        <row r="459">
          <cell r="A459" t="str">
            <v>B455</v>
          </cell>
          <cell r="B459">
            <v>455</v>
          </cell>
          <cell r="C459">
            <v>1991</v>
          </cell>
          <cell r="D459" t="str">
            <v>JIMENEZ CASTRO EDGAR ALEXANDRO</v>
          </cell>
          <cell r="E459">
            <v>42996</v>
          </cell>
          <cell r="F459" t="str">
            <v>SIEIPEJAL</v>
          </cell>
          <cell r="G459" t="str">
            <v>DIRECCION DE PROMOCION DE VIVIENDA</v>
          </cell>
          <cell r="H459" t="str">
            <v>MANTENIMIENTO DE INMUEBLES</v>
          </cell>
          <cell r="I459" t="str">
            <v>AYUDANTE DE MANTENIMIENTO A</v>
          </cell>
          <cell r="J459" t="str">
            <v>BS</v>
          </cell>
          <cell r="K459" t="str">
            <v>1 1 07 2 PR08 86</v>
          </cell>
          <cell r="P459">
            <v>0</v>
          </cell>
          <cell r="Q459" t="str">
            <v>00</v>
          </cell>
          <cell r="R459">
            <v>10721</v>
          </cell>
          <cell r="S459">
            <v>1000</v>
          </cell>
          <cell r="T459">
            <v>852</v>
          </cell>
          <cell r="U459">
            <v>12573</v>
          </cell>
          <cell r="V459">
            <v>10721</v>
          </cell>
          <cell r="W459" t="e">
            <v>#DIV/0!</v>
          </cell>
          <cell r="X459">
            <v>12573</v>
          </cell>
          <cell r="Y459" t="e">
            <v>#DIV/0!</v>
          </cell>
          <cell r="Z459" t="str">
            <v/>
          </cell>
        </row>
        <row r="460">
          <cell r="A460" t="str">
            <v>B456</v>
          </cell>
          <cell r="B460">
            <v>456</v>
          </cell>
          <cell r="C460">
            <v>1426</v>
          </cell>
          <cell r="D460" t="str">
            <v>BAUTISTA GONZALEZ ALEJANDRO</v>
          </cell>
          <cell r="E460">
            <v>41061</v>
          </cell>
          <cell r="F460" t="str">
            <v>SIEIPEJAL</v>
          </cell>
          <cell r="G460" t="str">
            <v>DIRECCION DE PROMOCION DE VIVIENDA</v>
          </cell>
          <cell r="H460" t="str">
            <v>MANTENIMIENTO DE INMUEBLES</v>
          </cell>
          <cell r="I460" t="str">
            <v>AYUDANTE DE MANTENIMIENTO B</v>
          </cell>
          <cell r="J460" t="str">
            <v>BS</v>
          </cell>
          <cell r="K460" t="str">
            <v>1 1 07 2 PR08 86</v>
          </cell>
          <cell r="P460">
            <v>0</v>
          </cell>
          <cell r="Q460" t="str">
            <v>00</v>
          </cell>
          <cell r="R460">
            <v>10343</v>
          </cell>
          <cell r="S460">
            <v>959</v>
          </cell>
          <cell r="T460">
            <v>791</v>
          </cell>
          <cell r="U460">
            <v>12093</v>
          </cell>
          <cell r="V460">
            <v>10343</v>
          </cell>
          <cell r="W460" t="e">
            <v>#DIV/0!</v>
          </cell>
          <cell r="X460">
            <v>12093</v>
          </cell>
          <cell r="Y460" t="e">
            <v>#DIV/0!</v>
          </cell>
          <cell r="Z460" t="str">
            <v/>
          </cell>
        </row>
        <row r="461">
          <cell r="A461" t="str">
            <v>B457</v>
          </cell>
          <cell r="B461">
            <v>457</v>
          </cell>
          <cell r="C461">
            <v>1454</v>
          </cell>
          <cell r="D461" t="str">
            <v>GARRIDO MORALES OMAR JORGE</v>
          </cell>
          <cell r="E461">
            <v>41061</v>
          </cell>
          <cell r="F461" t="str">
            <v>SIEIPEJAL</v>
          </cell>
          <cell r="G461" t="str">
            <v>DIRECCION DE PROMOCION DE VIVIENDA</v>
          </cell>
          <cell r="H461" t="str">
            <v>MANTENIMIENTO DE INMUEBLES</v>
          </cell>
          <cell r="I461" t="str">
            <v>AYUDANTE DE MANTENIMIENTO B</v>
          </cell>
          <cell r="J461" t="str">
            <v>BS</v>
          </cell>
          <cell r="K461" t="str">
            <v>1 1 07 2 PR08 86</v>
          </cell>
          <cell r="P461">
            <v>0</v>
          </cell>
          <cell r="Q461" t="str">
            <v>00</v>
          </cell>
          <cell r="R461">
            <v>10343</v>
          </cell>
          <cell r="S461">
            <v>959</v>
          </cell>
          <cell r="T461">
            <v>791</v>
          </cell>
          <cell r="U461">
            <v>12093</v>
          </cell>
          <cell r="V461">
            <v>10343</v>
          </cell>
          <cell r="W461" t="e">
            <v>#DIV/0!</v>
          </cell>
          <cell r="X461">
            <v>12093</v>
          </cell>
          <cell r="Y461" t="e">
            <v>#DIV/0!</v>
          </cell>
          <cell r="Z461" t="str">
            <v/>
          </cell>
        </row>
        <row r="462">
          <cell r="A462" t="str">
            <v>B458</v>
          </cell>
          <cell r="B462">
            <v>458</v>
          </cell>
          <cell r="C462">
            <v>1455</v>
          </cell>
          <cell r="D462" t="str">
            <v>GUERRERO PAZ DIMAS</v>
          </cell>
          <cell r="E462">
            <v>41061</v>
          </cell>
          <cell r="F462" t="str">
            <v>SIEIPEJAL</v>
          </cell>
          <cell r="G462" t="str">
            <v>DIRECCION DE PROMOCION DE VIVIENDA</v>
          </cell>
          <cell r="H462" t="str">
            <v>MANTENIMIENTO DE INMUEBLES</v>
          </cell>
          <cell r="I462" t="str">
            <v>AYUDANTE DE MANTENIMIENTO B</v>
          </cell>
          <cell r="J462" t="str">
            <v>BS</v>
          </cell>
          <cell r="K462" t="str">
            <v>1 1 07 2 PR08 86</v>
          </cell>
          <cell r="P462">
            <v>0</v>
          </cell>
          <cell r="Q462" t="str">
            <v>00</v>
          </cell>
          <cell r="R462">
            <v>10343</v>
          </cell>
          <cell r="S462">
            <v>959</v>
          </cell>
          <cell r="T462">
            <v>791</v>
          </cell>
          <cell r="U462">
            <v>12093</v>
          </cell>
          <cell r="V462">
            <v>10343</v>
          </cell>
          <cell r="W462" t="e">
            <v>#DIV/0!</v>
          </cell>
          <cell r="X462">
            <v>12093</v>
          </cell>
          <cell r="Y462" t="e">
            <v>#DIV/0!</v>
          </cell>
          <cell r="Z462" t="str">
            <v/>
          </cell>
        </row>
        <row r="463">
          <cell r="A463" t="str">
            <v>B459</v>
          </cell>
          <cell r="B463">
            <v>459</v>
          </cell>
          <cell r="C463">
            <v>1456</v>
          </cell>
          <cell r="D463" t="str">
            <v>MORA MERCADO FELICIANO</v>
          </cell>
          <cell r="E463">
            <v>41061</v>
          </cell>
          <cell r="F463" t="str">
            <v>SIEIPEJAL</v>
          </cell>
          <cell r="G463" t="str">
            <v>DIRECCION DE PROMOCION DE VIVIENDA</v>
          </cell>
          <cell r="H463" t="str">
            <v>MANTENIMIENTO DE INMUEBLES</v>
          </cell>
          <cell r="I463" t="str">
            <v>AYUDANTE DE MANTENIMIENTO B</v>
          </cell>
          <cell r="J463" t="str">
            <v>BS</v>
          </cell>
          <cell r="K463" t="str">
            <v>1 1 07 2 PR08 86</v>
          </cell>
          <cell r="P463">
            <v>0</v>
          </cell>
          <cell r="Q463" t="str">
            <v>00</v>
          </cell>
          <cell r="R463">
            <v>10343</v>
          </cell>
          <cell r="S463">
            <v>959</v>
          </cell>
          <cell r="T463">
            <v>791</v>
          </cell>
          <cell r="U463">
            <v>12093</v>
          </cell>
          <cell r="V463">
            <v>10343</v>
          </cell>
          <cell r="W463" t="e">
            <v>#DIV/0!</v>
          </cell>
          <cell r="X463">
            <v>12093</v>
          </cell>
          <cell r="Y463" t="e">
            <v>#DIV/0!</v>
          </cell>
          <cell r="Z463" t="str">
            <v/>
          </cell>
        </row>
        <row r="464">
          <cell r="A464" t="str">
            <v>B460</v>
          </cell>
          <cell r="B464">
            <v>460</v>
          </cell>
          <cell r="C464">
            <v>1464</v>
          </cell>
          <cell r="D464" t="str">
            <v>GARCIA GOMEZ DIEGO ARMANDO</v>
          </cell>
          <cell r="E464">
            <v>41061</v>
          </cell>
          <cell r="F464" t="str">
            <v>SIEIPEJAL</v>
          </cell>
          <cell r="G464" t="str">
            <v>DIRECCION DE PROMOCION DE VIVIENDA</v>
          </cell>
          <cell r="H464" t="str">
            <v>MANTENIMIENTO DE INMUEBLES</v>
          </cell>
          <cell r="I464" t="str">
            <v>AYUDANTE DE MANTENIMIENTO B</v>
          </cell>
          <cell r="J464" t="str">
            <v>BS</v>
          </cell>
          <cell r="K464" t="str">
            <v>1 1 07 2 PR08 86</v>
          </cell>
          <cell r="P464">
            <v>0</v>
          </cell>
          <cell r="Q464" t="str">
            <v>00</v>
          </cell>
          <cell r="R464">
            <v>10343</v>
          </cell>
          <cell r="S464">
            <v>959</v>
          </cell>
          <cell r="T464">
            <v>791</v>
          </cell>
          <cell r="U464">
            <v>12093</v>
          </cell>
          <cell r="V464">
            <v>10343</v>
          </cell>
          <cell r="W464" t="e">
            <v>#DIV/0!</v>
          </cell>
          <cell r="X464">
            <v>12093</v>
          </cell>
          <cell r="Y464" t="e">
            <v>#DIV/0!</v>
          </cell>
          <cell r="Z464" t="str">
            <v/>
          </cell>
        </row>
        <row r="465">
          <cell r="A465" t="str">
            <v>B461</v>
          </cell>
          <cell r="B465">
            <v>461</v>
          </cell>
          <cell r="C465">
            <v>1465</v>
          </cell>
          <cell r="D465" t="str">
            <v>SAHAGUN LOPEZ JOSE ANTONIO</v>
          </cell>
          <cell r="E465">
            <v>41061</v>
          </cell>
          <cell r="F465" t="str">
            <v>SIEIPEJAL</v>
          </cell>
          <cell r="G465" t="str">
            <v>DIRECCION DE PROMOCION DE VIVIENDA</v>
          </cell>
          <cell r="H465" t="str">
            <v>MANTENIMIENTO DE INMUEBLES</v>
          </cell>
          <cell r="I465" t="str">
            <v>AYUDANTE DE MANTENIMIENTO B</v>
          </cell>
          <cell r="J465" t="str">
            <v>BS</v>
          </cell>
          <cell r="K465" t="str">
            <v>1 1 07 2 PR08 86</v>
          </cell>
          <cell r="P465">
            <v>0</v>
          </cell>
          <cell r="Q465" t="str">
            <v>00</v>
          </cell>
          <cell r="R465">
            <v>10343</v>
          </cell>
          <cell r="S465">
            <v>959</v>
          </cell>
          <cell r="T465">
            <v>791</v>
          </cell>
          <cell r="U465">
            <v>12093</v>
          </cell>
          <cell r="V465">
            <v>10343</v>
          </cell>
          <cell r="W465" t="e">
            <v>#DIV/0!</v>
          </cell>
          <cell r="X465">
            <v>12093</v>
          </cell>
          <cell r="Y465" t="e">
            <v>#DIV/0!</v>
          </cell>
          <cell r="Z465" t="str">
            <v/>
          </cell>
        </row>
        <row r="466">
          <cell r="A466" t="str">
            <v>B462</v>
          </cell>
          <cell r="B466">
            <v>462</v>
          </cell>
          <cell r="C466">
            <v>2046</v>
          </cell>
          <cell r="D466" t="str">
            <v>PALACIOS LOPEZ VICTOR</v>
          </cell>
          <cell r="E466">
            <v>43252</v>
          </cell>
          <cell r="F466" t="str">
            <v>SIEIPEJAL</v>
          </cell>
          <cell r="G466" t="str">
            <v>DIRECCION DE PROMOCION DE VIVIENDA</v>
          </cell>
          <cell r="H466" t="str">
            <v>MANTENIMIENTO DE INMUEBLES</v>
          </cell>
          <cell r="I466" t="str">
            <v>AYUDANTE DE MANTENIMIENTO B</v>
          </cell>
          <cell r="J466" t="str">
            <v>BS</v>
          </cell>
          <cell r="K466" t="str">
            <v>1 1 07 2 PR08 86</v>
          </cell>
          <cell r="P466">
            <v>0</v>
          </cell>
          <cell r="Q466" t="str">
            <v>00</v>
          </cell>
          <cell r="R466">
            <v>10343</v>
          </cell>
          <cell r="S466">
            <v>959</v>
          </cell>
          <cell r="T466">
            <v>791</v>
          </cell>
          <cell r="U466">
            <v>12093</v>
          </cell>
          <cell r="V466">
            <v>10343</v>
          </cell>
          <cell r="W466" t="e">
            <v>#DIV/0!</v>
          </cell>
          <cell r="X466">
            <v>12093</v>
          </cell>
          <cell r="Y466" t="e">
            <v>#DIV/0!</v>
          </cell>
          <cell r="Z466" t="str">
            <v/>
          </cell>
        </row>
        <row r="467">
          <cell r="A467" t="str">
            <v>B463</v>
          </cell>
          <cell r="B467">
            <v>463</v>
          </cell>
          <cell r="C467">
            <v>2059</v>
          </cell>
          <cell r="D467" t="str">
            <v>CORTEZ HERNANDEZ ALBERTO</v>
          </cell>
          <cell r="E467">
            <v>43297</v>
          </cell>
          <cell r="F467" t="str">
            <v>SIEIPEJAL</v>
          </cell>
          <cell r="G467" t="str">
            <v>DIRECCION DE PROMOCION DE VIVIENDA</v>
          </cell>
          <cell r="H467" t="str">
            <v>MANTENIMIENTO DE INMUEBLES</v>
          </cell>
          <cell r="I467" t="str">
            <v>AYUDANTE DE MANTENIMIENTO B</v>
          </cell>
          <cell r="J467" t="str">
            <v>BS</v>
          </cell>
          <cell r="K467" t="str">
            <v>1 1 07 2 PR08 86</v>
          </cell>
          <cell r="P467">
            <v>0</v>
          </cell>
          <cell r="Q467" t="str">
            <v>00</v>
          </cell>
          <cell r="R467">
            <v>10343</v>
          </cell>
          <cell r="S467">
            <v>959</v>
          </cell>
          <cell r="T467">
            <v>791</v>
          </cell>
          <cell r="U467">
            <v>12093</v>
          </cell>
          <cell r="V467">
            <v>10343</v>
          </cell>
          <cell r="W467" t="e">
            <v>#DIV/0!</v>
          </cell>
          <cell r="X467">
            <v>12093</v>
          </cell>
          <cell r="Y467" t="e">
            <v>#DIV/0!</v>
          </cell>
          <cell r="Z467" t="str">
            <v/>
          </cell>
        </row>
        <row r="468">
          <cell r="A468" t="str">
            <v>B464</v>
          </cell>
          <cell r="B468">
            <v>464</v>
          </cell>
          <cell r="C468">
            <v>121</v>
          </cell>
          <cell r="D468" t="str">
            <v>GONZALEZ PEDROZA JOSE</v>
          </cell>
          <cell r="E468">
            <v>33543</v>
          </cell>
          <cell r="F468" t="str">
            <v>SIEIPEJAL</v>
          </cell>
          <cell r="G468" t="str">
            <v>DIRECCION DE PROMOCION DE VIVIENDA</v>
          </cell>
          <cell r="H468" t="str">
            <v>ARRENDAMIENTO DE INMUEBLES</v>
          </cell>
          <cell r="I468" t="str">
            <v>AUXILIAR ADMINISTRATIVO</v>
          </cell>
          <cell r="J468" t="str">
            <v>BS</v>
          </cell>
          <cell r="K468" t="str">
            <v>1 1 07 2 PR08 96</v>
          </cell>
          <cell r="P468">
            <v>0</v>
          </cell>
          <cell r="Q468" t="str">
            <v>10</v>
          </cell>
          <cell r="R468">
            <v>13726</v>
          </cell>
          <cell r="S468">
            <v>1046</v>
          </cell>
          <cell r="T468">
            <v>866</v>
          </cell>
          <cell r="U468">
            <v>15638</v>
          </cell>
          <cell r="V468">
            <v>13726</v>
          </cell>
          <cell r="W468" t="e">
            <v>#DIV/0!</v>
          </cell>
          <cell r="X468">
            <v>15638</v>
          </cell>
          <cell r="Y468" t="e">
            <v>#DIV/0!</v>
          </cell>
          <cell r="Z468" t="str">
            <v/>
          </cell>
        </row>
        <row r="469">
          <cell r="A469" t="str">
            <v>B465</v>
          </cell>
          <cell r="B469">
            <v>465</v>
          </cell>
          <cell r="C469">
            <v>43</v>
          </cell>
          <cell r="D469" t="str">
            <v>CAMACHO SANCHEZ GRACIELA</v>
          </cell>
          <cell r="E469">
            <v>30398</v>
          </cell>
          <cell r="F469" t="str">
            <v>STIPEJAL</v>
          </cell>
          <cell r="G469" t="str">
            <v>DIRECCION DE PROMOCION DE VIVIENDA</v>
          </cell>
          <cell r="H469" t="str">
            <v>ARRENDAMIENTO DE INMUEBLES</v>
          </cell>
          <cell r="I469" t="str">
            <v>ENCARGADO ADMINISTRATIVO</v>
          </cell>
          <cell r="J469" t="str">
            <v>BS</v>
          </cell>
          <cell r="K469" t="str">
            <v>1 1 07 2 PR08 96</v>
          </cell>
          <cell r="P469">
            <v>0</v>
          </cell>
          <cell r="Q469" t="str">
            <v>00</v>
          </cell>
          <cell r="R469">
            <v>14895</v>
          </cell>
          <cell r="S469">
            <v>1000</v>
          </cell>
          <cell r="T469">
            <v>955</v>
          </cell>
          <cell r="U469">
            <v>16850</v>
          </cell>
          <cell r="V469">
            <v>14895</v>
          </cell>
          <cell r="W469" t="e">
            <v>#DIV/0!</v>
          </cell>
          <cell r="X469">
            <v>16850</v>
          </cell>
          <cell r="Y469" t="e">
            <v>#DIV/0!</v>
          </cell>
          <cell r="Z469" t="str">
            <v/>
          </cell>
        </row>
        <row r="470">
          <cell r="A470" t="str">
            <v>B466</v>
          </cell>
          <cell r="B470">
            <v>466</v>
          </cell>
          <cell r="C470">
            <v>426</v>
          </cell>
          <cell r="D470" t="str">
            <v>ABUNDIS BARAJAS NANCY ELIZABETH</v>
          </cell>
          <cell r="E470">
            <v>35947</v>
          </cell>
          <cell r="F470" t="str">
            <v>SIEIPEJAL</v>
          </cell>
          <cell r="G470" t="str">
            <v>DIRECCION DE PROMOCION DE VIVIENDA</v>
          </cell>
          <cell r="H470" t="str">
            <v>ARRENDAMIENTO DE INMUEBLES</v>
          </cell>
          <cell r="I470" t="str">
            <v>TECNICO ADMINISTRATIVO</v>
          </cell>
          <cell r="J470" t="str">
            <v>BS</v>
          </cell>
          <cell r="K470" t="str">
            <v>1 1 07 2 PR08 96</v>
          </cell>
          <cell r="P470">
            <v>0</v>
          </cell>
          <cell r="Q470" t="str">
            <v>00</v>
          </cell>
          <cell r="R470">
            <v>14462</v>
          </cell>
          <cell r="S470">
            <v>1000</v>
          </cell>
          <cell r="T470">
            <v>955</v>
          </cell>
          <cell r="U470">
            <v>16417</v>
          </cell>
          <cell r="V470">
            <v>14462</v>
          </cell>
          <cell r="W470" t="e">
            <v>#DIV/0!</v>
          </cell>
          <cell r="X470">
            <v>16417</v>
          </cell>
          <cell r="Y470" t="e">
            <v>#DIV/0!</v>
          </cell>
          <cell r="Z470" t="str">
            <v/>
          </cell>
        </row>
        <row r="471">
          <cell r="A471" t="str">
            <v>B467</v>
          </cell>
          <cell r="B471">
            <v>467</v>
          </cell>
          <cell r="C471">
            <v>2085</v>
          </cell>
          <cell r="D471" t="str">
            <v>MACIAS GUZMAN KARINA LIVIER</v>
          </cell>
          <cell r="E471">
            <v>43440</v>
          </cell>
          <cell r="F471" t="str">
            <v>N/A</v>
          </cell>
          <cell r="G471" t="str">
            <v>DIRECCION DE PRESTACIONES</v>
          </cell>
          <cell r="H471" t="str">
            <v>AFILIACION Y VIGENCIA</v>
          </cell>
          <cell r="I471" t="str">
            <v>DIRECTOR GENERAL DE PRESTACIONES</v>
          </cell>
          <cell r="J471" t="str">
            <v>BC</v>
          </cell>
          <cell r="K471" t="str">
            <v>1 2 08 3 PR16 82</v>
          </cell>
          <cell r="P471">
            <v>0</v>
          </cell>
          <cell r="Q471" t="str">
            <v>24</v>
          </cell>
          <cell r="R471">
            <v>55131</v>
          </cell>
          <cell r="S471">
            <v>2057</v>
          </cell>
          <cell r="T471">
            <v>1457</v>
          </cell>
          <cell r="U471">
            <v>58645</v>
          </cell>
          <cell r="V471">
            <v>55131</v>
          </cell>
          <cell r="W471" t="e">
            <v>#DIV/0!</v>
          </cell>
          <cell r="X471">
            <v>58645</v>
          </cell>
          <cell r="Y471" t="e">
            <v>#DIV/0!</v>
          </cell>
          <cell r="Z471" t="str">
            <v/>
          </cell>
        </row>
        <row r="472">
          <cell r="A472" t="str">
            <v>B468</v>
          </cell>
          <cell r="B472">
            <v>468</v>
          </cell>
          <cell r="C472">
            <v>354</v>
          </cell>
          <cell r="D472" t="str">
            <v>MEYER MERCADO ENRIQUE HELMUT</v>
          </cell>
          <cell r="E472">
            <v>35688</v>
          </cell>
          <cell r="F472" t="str">
            <v>N/A</v>
          </cell>
          <cell r="G472" t="str">
            <v>DIRECCION DE PRESTACIONES</v>
          </cell>
          <cell r="H472" t="str">
            <v>AFILIACION Y VIGENCIA</v>
          </cell>
          <cell r="I472" t="str">
            <v>DIRECTOR DE AFILACION</v>
          </cell>
          <cell r="J472" t="str">
            <v>BC</v>
          </cell>
          <cell r="K472" t="str">
            <v>1 2 08 3 PR16 82</v>
          </cell>
          <cell r="P472">
            <v>0</v>
          </cell>
          <cell r="Q472" t="str">
            <v>21</v>
          </cell>
          <cell r="R472">
            <v>39023</v>
          </cell>
          <cell r="S472">
            <v>1808</v>
          </cell>
          <cell r="T472">
            <v>1299</v>
          </cell>
          <cell r="U472">
            <v>42130</v>
          </cell>
          <cell r="V472">
            <v>39023</v>
          </cell>
          <cell r="W472" t="e">
            <v>#DIV/0!</v>
          </cell>
          <cell r="X472">
            <v>42130</v>
          </cell>
          <cell r="Y472" t="e">
            <v>#DIV/0!</v>
          </cell>
          <cell r="Z472" t="str">
            <v/>
          </cell>
        </row>
        <row r="473">
          <cell r="A473" t="str">
            <v>T469</v>
          </cell>
          <cell r="B473">
            <v>469</v>
          </cell>
          <cell r="C473">
            <v>2291</v>
          </cell>
          <cell r="D473" t="str">
            <v>AMARO GOMEZ LIDIA ANGELICA</v>
          </cell>
          <cell r="E473">
            <v>43662</v>
          </cell>
          <cell r="F473" t="str">
            <v>N/A</v>
          </cell>
          <cell r="G473" t="str">
            <v>DIRECCION DE PRESTACIONES</v>
          </cell>
          <cell r="H473" t="str">
            <v>AFILIACION Y VIGENCIA</v>
          </cell>
          <cell r="I473" t="str">
            <v>ENCARGADO</v>
          </cell>
          <cell r="J473" t="str">
            <v>TR</v>
          </cell>
          <cell r="K473" t="str">
            <v>1 2 08 3 PR16 82</v>
          </cell>
          <cell r="P473">
            <v>0</v>
          </cell>
          <cell r="Q473" t="str">
            <v>16</v>
          </cell>
          <cell r="R473">
            <v>23379</v>
          </cell>
          <cell r="S473">
            <v>0</v>
          </cell>
          <cell r="T473">
            <v>0</v>
          </cell>
          <cell r="U473">
            <v>23379</v>
          </cell>
          <cell r="V473">
            <v>23379</v>
          </cell>
          <cell r="W473" t="e">
            <v>#DIV/0!</v>
          </cell>
          <cell r="X473">
            <v>23379</v>
          </cell>
          <cell r="Y473" t="e">
            <v>#DIV/0!</v>
          </cell>
          <cell r="Z473" t="str">
            <v/>
          </cell>
        </row>
        <row r="474">
          <cell r="A474" t="str">
            <v>B470</v>
          </cell>
          <cell r="B474">
            <v>470</v>
          </cell>
          <cell r="C474">
            <v>2228</v>
          </cell>
          <cell r="D474" t="str">
            <v>MERCADO MURGUIA ANAYELI MARISOL</v>
          </cell>
          <cell r="E474">
            <v>43497</v>
          </cell>
          <cell r="F474" t="str">
            <v>N/A</v>
          </cell>
          <cell r="G474" t="str">
            <v>DIRECCION DE PRESTACIONES</v>
          </cell>
          <cell r="H474" t="str">
            <v>AFILIACION Y VIGENCIA</v>
          </cell>
          <cell r="I474" t="str">
            <v>SECRETARIA DE DIRECCION</v>
          </cell>
          <cell r="J474" t="str">
            <v>BC</v>
          </cell>
          <cell r="K474" t="str">
            <v>1 2 08 3 PR16 82</v>
          </cell>
          <cell r="P474">
            <v>0</v>
          </cell>
          <cell r="Q474" t="str">
            <v>13</v>
          </cell>
          <cell r="R474">
            <v>16635</v>
          </cell>
          <cell r="S474">
            <v>1128</v>
          </cell>
          <cell r="T474">
            <v>903</v>
          </cell>
          <cell r="U474">
            <v>18666</v>
          </cell>
          <cell r="V474">
            <v>16635</v>
          </cell>
          <cell r="W474" t="e">
            <v>#DIV/0!</v>
          </cell>
          <cell r="X474">
            <v>18666</v>
          </cell>
          <cell r="Y474" t="e">
            <v>#DIV/0!</v>
          </cell>
          <cell r="Z474" t="str">
            <v/>
          </cell>
        </row>
        <row r="475">
          <cell r="A475" t="str">
            <v>B471</v>
          </cell>
          <cell r="B475">
            <v>471</v>
          </cell>
          <cell r="C475">
            <v>2310</v>
          </cell>
          <cell r="D475" t="str">
            <v>OROZCO RODRIGUEZ MARCOS GUSTAVO</v>
          </cell>
          <cell r="E475">
            <v>43754</v>
          </cell>
          <cell r="F475" t="str">
            <v>SIEIPEJAL</v>
          </cell>
          <cell r="G475" t="str">
            <v>DIRECCION DE PRESTACIONES</v>
          </cell>
          <cell r="H475" t="str">
            <v>AFILIACION Y VIGENCIA</v>
          </cell>
          <cell r="I475" t="str">
            <v>ADMINISTRATIVO ESPECIALIZADO</v>
          </cell>
          <cell r="J475" t="str">
            <v>BC</v>
          </cell>
          <cell r="K475" t="str">
            <v>1 2 08 3 PR16 82</v>
          </cell>
          <cell r="P475">
            <v>0</v>
          </cell>
          <cell r="Q475" t="str">
            <v>12</v>
          </cell>
          <cell r="R475">
            <v>15441</v>
          </cell>
          <cell r="S475">
            <v>1099</v>
          </cell>
          <cell r="T475">
            <v>889</v>
          </cell>
          <cell r="U475">
            <v>17429</v>
          </cell>
          <cell r="V475">
            <v>15441</v>
          </cell>
          <cell r="W475" t="e">
            <v>#DIV/0!</v>
          </cell>
          <cell r="X475">
            <v>17429</v>
          </cell>
          <cell r="Y475" t="e">
            <v>#DIV/0!</v>
          </cell>
          <cell r="Z475" t="str">
            <v/>
          </cell>
        </row>
        <row r="476">
          <cell r="A476" t="str">
            <v>T472</v>
          </cell>
          <cell r="B476">
            <v>472</v>
          </cell>
          <cell r="C476">
            <v>1598</v>
          </cell>
          <cell r="D476" t="str">
            <v>NUÑEZ GONZALEZ ALMA GUADALUPE</v>
          </cell>
          <cell r="E476">
            <v>41456</v>
          </cell>
          <cell r="F476" t="str">
            <v>N/A</v>
          </cell>
          <cell r="G476" t="str">
            <v>DIRECCION DE PRESTACIONES</v>
          </cell>
          <cell r="H476" t="str">
            <v>AFILIACION Y VIGENCIA</v>
          </cell>
          <cell r="I476" t="str">
            <v>ANALISTA</v>
          </cell>
          <cell r="J476" t="str">
            <v>TR</v>
          </cell>
          <cell r="K476" t="str">
            <v>1 2 08 3 PR16 82</v>
          </cell>
          <cell r="P476">
            <v>0</v>
          </cell>
          <cell r="Q476" t="str">
            <v>11</v>
          </cell>
          <cell r="R476">
            <v>14472</v>
          </cell>
          <cell r="S476">
            <v>0</v>
          </cell>
          <cell r="T476">
            <v>0</v>
          </cell>
          <cell r="U476">
            <v>14472</v>
          </cell>
          <cell r="V476">
            <v>14472</v>
          </cell>
          <cell r="W476" t="e">
            <v>#DIV/0!</v>
          </cell>
          <cell r="X476">
            <v>14472</v>
          </cell>
          <cell r="Y476" t="e">
            <v>#DIV/0!</v>
          </cell>
          <cell r="Z476" t="str">
            <v/>
          </cell>
        </row>
        <row r="477">
          <cell r="A477" t="str">
            <v>B473</v>
          </cell>
          <cell r="B477">
            <v>473</v>
          </cell>
          <cell r="C477">
            <v>1049</v>
          </cell>
          <cell r="D477" t="str">
            <v>NAVARRO TOVAR JUAN MANUEL</v>
          </cell>
          <cell r="E477">
            <v>38666</v>
          </cell>
          <cell r="F477" t="str">
            <v>STIPEJAL</v>
          </cell>
          <cell r="G477" t="str">
            <v>DIRECCION DE PRESTACIONES</v>
          </cell>
          <cell r="H477" t="str">
            <v>AFILIACION Y VIGENCIA</v>
          </cell>
          <cell r="I477" t="str">
            <v>AUXILIAR ADMINISTRATIVO</v>
          </cell>
          <cell r="J477" t="str">
            <v>BS</v>
          </cell>
          <cell r="K477" t="str">
            <v>1 2 08 3 PR16 82</v>
          </cell>
          <cell r="P477">
            <v>0</v>
          </cell>
          <cell r="Q477" t="str">
            <v>10</v>
          </cell>
          <cell r="R477">
            <v>13726</v>
          </cell>
          <cell r="S477">
            <v>1046</v>
          </cell>
          <cell r="T477">
            <v>866</v>
          </cell>
          <cell r="U477">
            <v>15638</v>
          </cell>
          <cell r="V477">
            <v>13726</v>
          </cell>
          <cell r="W477" t="e">
            <v>#DIV/0!</v>
          </cell>
          <cell r="X477">
            <v>15638</v>
          </cell>
          <cell r="Y477" t="e">
            <v>#DIV/0!</v>
          </cell>
          <cell r="Z477" t="str">
            <v/>
          </cell>
        </row>
        <row r="478">
          <cell r="A478" t="str">
            <v>B474</v>
          </cell>
          <cell r="B478">
            <v>474</v>
          </cell>
          <cell r="C478">
            <v>1188</v>
          </cell>
          <cell r="D478" t="str">
            <v>ADAME ESCAÑUELA SOTERO</v>
          </cell>
          <cell r="E478">
            <v>41518</v>
          </cell>
          <cell r="F478" t="str">
            <v>STIPEJAL</v>
          </cell>
          <cell r="G478" t="str">
            <v>DIRECCION DE PRESTACIONES</v>
          </cell>
          <cell r="H478" t="str">
            <v>AFILIACION Y VIGENCIA</v>
          </cell>
          <cell r="I478" t="str">
            <v>AUXILIAR DE VENTANILLA</v>
          </cell>
          <cell r="J478" t="str">
            <v>BS</v>
          </cell>
          <cell r="K478" t="str">
            <v>1 2 08 3 PR16 82</v>
          </cell>
          <cell r="P478">
            <v>0</v>
          </cell>
          <cell r="Q478" t="str">
            <v>10</v>
          </cell>
          <cell r="R478">
            <v>13726</v>
          </cell>
          <cell r="S478">
            <v>1046</v>
          </cell>
          <cell r="T478">
            <v>866</v>
          </cell>
          <cell r="U478">
            <v>15638</v>
          </cell>
          <cell r="V478">
            <v>13726</v>
          </cell>
          <cell r="W478" t="e">
            <v>#DIV/0!</v>
          </cell>
          <cell r="X478">
            <v>15638</v>
          </cell>
          <cell r="Y478" t="e">
            <v>#DIV/0!</v>
          </cell>
          <cell r="Z478" t="str">
            <v/>
          </cell>
        </row>
        <row r="479">
          <cell r="A479" t="str">
            <v>B475</v>
          </cell>
          <cell r="B479">
            <v>475</v>
          </cell>
          <cell r="C479">
            <v>1225</v>
          </cell>
          <cell r="D479" t="str">
            <v>CONTRERAS MARTIN JOSE LUIS</v>
          </cell>
          <cell r="E479">
            <v>43116</v>
          </cell>
          <cell r="F479" t="str">
            <v>SIEIPEJAL</v>
          </cell>
          <cell r="G479" t="str">
            <v>DIRECCION DE PRESTACIONES</v>
          </cell>
          <cell r="H479" t="str">
            <v>AFILIACION Y VIGENCIA</v>
          </cell>
          <cell r="I479" t="str">
            <v>AUXILIAR ADMINISTRATIVO</v>
          </cell>
          <cell r="J479" t="str">
            <v>BS</v>
          </cell>
          <cell r="K479" t="str">
            <v>1 2 08 3 PR16 82</v>
          </cell>
          <cell r="P479">
            <v>0</v>
          </cell>
          <cell r="Q479" t="str">
            <v>10</v>
          </cell>
          <cell r="R479">
            <v>13726</v>
          </cell>
          <cell r="S479">
            <v>1046</v>
          </cell>
          <cell r="T479">
            <v>866</v>
          </cell>
          <cell r="U479">
            <v>15638</v>
          </cell>
          <cell r="V479">
            <v>13726</v>
          </cell>
          <cell r="W479" t="e">
            <v>#DIV/0!</v>
          </cell>
          <cell r="X479">
            <v>15638</v>
          </cell>
          <cell r="Y479" t="e">
            <v>#DIV/0!</v>
          </cell>
          <cell r="Z479" t="str">
            <v/>
          </cell>
        </row>
        <row r="480">
          <cell r="A480" t="str">
            <v>T476</v>
          </cell>
          <cell r="B480">
            <v>476</v>
          </cell>
          <cell r="C480">
            <v>1695</v>
          </cell>
          <cell r="D480" t="str">
            <v>FLORES RUBIO ILIANA ALEJANDRA</v>
          </cell>
          <cell r="E480">
            <v>41736</v>
          </cell>
          <cell r="F480" t="str">
            <v>N/A</v>
          </cell>
          <cell r="G480" t="str">
            <v>DIRECCION DE PRESTACIONES</v>
          </cell>
          <cell r="H480" t="str">
            <v>AFILIACION Y VIGENCIA</v>
          </cell>
          <cell r="I480" t="str">
            <v>TECNICO CONTABLE</v>
          </cell>
          <cell r="J480" t="str">
            <v>TR</v>
          </cell>
          <cell r="K480" t="str">
            <v>1 2 08 3 PR16 82</v>
          </cell>
          <cell r="P480">
            <v>0</v>
          </cell>
          <cell r="Q480" t="str">
            <v>09</v>
          </cell>
          <cell r="R480">
            <v>13401</v>
          </cell>
          <cell r="S480">
            <v>0</v>
          </cell>
          <cell r="T480">
            <v>0</v>
          </cell>
          <cell r="U480">
            <v>13401</v>
          </cell>
          <cell r="V480">
            <v>13401</v>
          </cell>
          <cell r="W480" t="e">
            <v>#DIV/0!</v>
          </cell>
          <cell r="X480">
            <v>13401</v>
          </cell>
          <cell r="Y480" t="e">
            <v>#DIV/0!</v>
          </cell>
          <cell r="Z480" t="str">
            <v/>
          </cell>
        </row>
        <row r="481">
          <cell r="A481" t="str">
            <v>T477</v>
          </cell>
          <cell r="B481">
            <v>477</v>
          </cell>
          <cell r="C481">
            <v>2254</v>
          </cell>
          <cell r="D481" t="str">
            <v>ESTRADA VELARDE FERNANDO</v>
          </cell>
          <cell r="E481">
            <v>43532</v>
          </cell>
          <cell r="F481" t="str">
            <v>N/A</v>
          </cell>
          <cell r="G481" t="str">
            <v>DIRECCION DE PRESTACIONES</v>
          </cell>
          <cell r="H481" t="str">
            <v>AFILIACION Y VIGENCIA</v>
          </cell>
          <cell r="I481" t="str">
            <v>AUXILIAR ADMINISTRATIVO</v>
          </cell>
          <cell r="J481" t="str">
            <v>TR</v>
          </cell>
          <cell r="K481" t="str">
            <v>1 2 08 3 PR16 82</v>
          </cell>
          <cell r="P481">
            <v>0</v>
          </cell>
          <cell r="Q481" t="str">
            <v>03</v>
          </cell>
          <cell r="R481">
            <v>10720</v>
          </cell>
          <cell r="S481">
            <v>0</v>
          </cell>
          <cell r="T481">
            <v>0</v>
          </cell>
          <cell r="U481">
            <v>10720</v>
          </cell>
          <cell r="V481">
            <v>10720</v>
          </cell>
          <cell r="W481" t="e">
            <v>#DIV/0!</v>
          </cell>
          <cell r="X481">
            <v>10720</v>
          </cell>
          <cell r="Y481" t="e">
            <v>#DIV/0!</v>
          </cell>
          <cell r="Z481" t="str">
            <v/>
          </cell>
        </row>
        <row r="482">
          <cell r="A482" t="str">
            <v>B478</v>
          </cell>
          <cell r="B482">
            <v>478</v>
          </cell>
          <cell r="C482">
            <v>2236</v>
          </cell>
          <cell r="D482" t="str">
            <v>SUAREZ OLIVARES TEODORA</v>
          </cell>
          <cell r="E482">
            <v>43497</v>
          </cell>
          <cell r="F482" t="str">
            <v>N/A</v>
          </cell>
          <cell r="G482" t="str">
            <v>DIRECCION DE PRESTACIONES</v>
          </cell>
          <cell r="H482" t="str">
            <v>AFILIACION Y VIGENCIA</v>
          </cell>
          <cell r="I482" t="str">
            <v>AUXILIAR ADMINISTRATIVO B</v>
          </cell>
          <cell r="J482" t="str">
            <v>BC</v>
          </cell>
          <cell r="K482" t="str">
            <v>1 2 08 3 PR16 82</v>
          </cell>
          <cell r="P482">
            <v>0</v>
          </cell>
          <cell r="Q482" t="str">
            <v>00</v>
          </cell>
          <cell r="R482">
            <v>12573</v>
          </cell>
          <cell r="S482">
            <v>1000</v>
          </cell>
          <cell r="T482">
            <v>955</v>
          </cell>
          <cell r="U482">
            <v>14528</v>
          </cell>
          <cell r="V482">
            <v>12573</v>
          </cell>
          <cell r="W482" t="e">
            <v>#DIV/0!</v>
          </cell>
          <cell r="X482">
            <v>14528</v>
          </cell>
          <cell r="Y482" t="e">
            <v>#DIV/0!</v>
          </cell>
          <cell r="Z482" t="str">
            <v/>
          </cell>
        </row>
        <row r="483">
          <cell r="A483" t="str">
            <v>B479</v>
          </cell>
          <cell r="B483">
            <v>479</v>
          </cell>
          <cell r="C483">
            <v>1567</v>
          </cell>
          <cell r="D483" t="str">
            <v>ESPINOZA ROSALES ISRAEL</v>
          </cell>
          <cell r="E483">
            <v>41396</v>
          </cell>
          <cell r="F483" t="str">
            <v>SIEIPEJAL</v>
          </cell>
          <cell r="G483" t="str">
            <v>DIRECCION DE PRESTACIONES</v>
          </cell>
          <cell r="H483" t="str">
            <v>AFILIACION Y VIGENCIA</v>
          </cell>
          <cell r="I483" t="str">
            <v>ANALISTA ESPECIALIZADO A</v>
          </cell>
          <cell r="J483" t="str">
            <v>BS</v>
          </cell>
          <cell r="K483" t="str">
            <v>1 2 08 3 PR16 82</v>
          </cell>
          <cell r="P483">
            <v>0</v>
          </cell>
          <cell r="Q483" t="str">
            <v>00</v>
          </cell>
          <cell r="R483">
            <v>18552</v>
          </cell>
          <cell r="S483">
            <v>1000</v>
          </cell>
          <cell r="T483">
            <v>955</v>
          </cell>
          <cell r="U483">
            <v>20507</v>
          </cell>
          <cell r="V483">
            <v>18552</v>
          </cell>
          <cell r="W483" t="e">
            <v>#DIV/0!</v>
          </cell>
          <cell r="X483">
            <v>20507</v>
          </cell>
          <cell r="Y483" t="e">
            <v>#DIV/0!</v>
          </cell>
          <cell r="Z483" t="str">
            <v/>
          </cell>
        </row>
        <row r="484">
          <cell r="A484" t="str">
            <v>B480</v>
          </cell>
          <cell r="B484">
            <v>480</v>
          </cell>
          <cell r="C484">
            <v>619</v>
          </cell>
          <cell r="D484" t="str">
            <v>GAYTAN MERCADO MARCELA ARMIDA</v>
          </cell>
          <cell r="E484">
            <v>36846</v>
          </cell>
          <cell r="F484" t="str">
            <v>STIPEJAL</v>
          </cell>
          <cell r="G484" t="str">
            <v>DIRECCION DE PRESTACIONES</v>
          </cell>
          <cell r="H484" t="str">
            <v>AFILIACION Y VIGENCIA</v>
          </cell>
          <cell r="I484" t="str">
            <v>ANALISTA ADMINISTRATIVO</v>
          </cell>
          <cell r="J484" t="str">
            <v>BS</v>
          </cell>
          <cell r="K484" t="str">
            <v>1 2 08 3 PR16 82</v>
          </cell>
          <cell r="P484">
            <v>0</v>
          </cell>
          <cell r="Q484" t="str">
            <v>00</v>
          </cell>
          <cell r="R484">
            <v>17993</v>
          </cell>
          <cell r="S484">
            <v>1000</v>
          </cell>
          <cell r="T484">
            <v>955</v>
          </cell>
          <cell r="U484">
            <v>19948</v>
          </cell>
          <cell r="V484">
            <v>17993</v>
          </cell>
          <cell r="W484" t="e">
            <v>#DIV/0!</v>
          </cell>
          <cell r="X484">
            <v>19948</v>
          </cell>
          <cell r="Y484" t="e">
            <v>#DIV/0!</v>
          </cell>
          <cell r="Z484" t="str">
            <v/>
          </cell>
        </row>
        <row r="485">
          <cell r="A485" t="str">
            <v>B481</v>
          </cell>
          <cell r="B485">
            <v>481</v>
          </cell>
          <cell r="C485">
            <v>1820</v>
          </cell>
          <cell r="D485" t="str">
            <v>ALCANTAR HERNANDEZ ROCIO GUADALUPE</v>
          </cell>
          <cell r="E485">
            <v>43525</v>
          </cell>
          <cell r="F485" t="str">
            <v>STIPEJAL</v>
          </cell>
          <cell r="G485" t="str">
            <v>DIRECCION DE PRESTACIONES</v>
          </cell>
          <cell r="H485" t="str">
            <v>AFILIACION Y VIGENCIA</v>
          </cell>
          <cell r="I485" t="str">
            <v>ADMINISTRATIVO ESPECIALIZADO C</v>
          </cell>
          <cell r="J485" t="str">
            <v>BS</v>
          </cell>
          <cell r="K485" t="str">
            <v>1 2 08 3 PR16 82</v>
          </cell>
          <cell r="P485">
            <v>0</v>
          </cell>
          <cell r="Q485" t="str">
            <v>00</v>
          </cell>
          <cell r="R485">
            <v>14778</v>
          </cell>
          <cell r="S485">
            <v>1000</v>
          </cell>
          <cell r="T485">
            <v>955</v>
          </cell>
          <cell r="U485">
            <v>16733</v>
          </cell>
          <cell r="V485">
            <v>14778</v>
          </cell>
          <cell r="W485" t="e">
            <v>#DIV/0!</v>
          </cell>
          <cell r="X485">
            <v>16733</v>
          </cell>
          <cell r="Y485" t="e">
            <v>#DIV/0!</v>
          </cell>
          <cell r="Z485" t="str">
            <v/>
          </cell>
        </row>
        <row r="486">
          <cell r="A486" t="str">
            <v>B482</v>
          </cell>
          <cell r="B486">
            <v>482</v>
          </cell>
          <cell r="C486">
            <v>1328</v>
          </cell>
          <cell r="D486" t="str">
            <v>SANCHEZ LUNA ERNESTO HASSAM</v>
          </cell>
          <cell r="E486">
            <v>41518</v>
          </cell>
          <cell r="F486" t="str">
            <v>SIEIPEJAL</v>
          </cell>
          <cell r="G486" t="str">
            <v>DIRECCION DE PRESTACIONES</v>
          </cell>
          <cell r="H486" t="str">
            <v>AFILIACION Y VIGENCIA</v>
          </cell>
          <cell r="I486" t="str">
            <v>ADMINISTRATIVO ESPECIALIZADO C</v>
          </cell>
          <cell r="J486" t="str">
            <v>BS</v>
          </cell>
          <cell r="K486" t="str">
            <v>1 2 08 3 PR16 82</v>
          </cell>
          <cell r="P486">
            <v>0</v>
          </cell>
          <cell r="Q486" t="str">
            <v>00</v>
          </cell>
          <cell r="R486">
            <v>14778</v>
          </cell>
          <cell r="S486">
            <v>1000</v>
          </cell>
          <cell r="T486">
            <v>955</v>
          </cell>
          <cell r="U486">
            <v>16733</v>
          </cell>
          <cell r="V486">
            <v>14778</v>
          </cell>
          <cell r="W486" t="e">
            <v>#DIV/0!</v>
          </cell>
          <cell r="X486">
            <v>16733</v>
          </cell>
          <cell r="Y486" t="e">
            <v>#DIV/0!</v>
          </cell>
          <cell r="Z486" t="str">
            <v/>
          </cell>
        </row>
        <row r="487">
          <cell r="A487" t="str">
            <v>B483</v>
          </cell>
          <cell r="B487">
            <v>483</v>
          </cell>
          <cell r="C487">
            <v>856</v>
          </cell>
          <cell r="D487" t="str">
            <v>CERDA ESPARZA MARIO ALBERTO</v>
          </cell>
          <cell r="E487">
            <v>41518</v>
          </cell>
          <cell r="F487" t="str">
            <v>SIEIPEJAL</v>
          </cell>
          <cell r="G487" t="str">
            <v>DIRECCION DE PRESTACIONES</v>
          </cell>
          <cell r="H487" t="str">
            <v>AFILIACION Y VIGENCIA</v>
          </cell>
          <cell r="I487" t="str">
            <v>AUXILIAR ADMINISTRATIVO</v>
          </cell>
          <cell r="J487" t="str">
            <v>BS</v>
          </cell>
          <cell r="K487" t="str">
            <v>1 2 08 3 PR16 82</v>
          </cell>
          <cell r="P487">
            <v>0</v>
          </cell>
          <cell r="Q487" t="str">
            <v>00</v>
          </cell>
          <cell r="R487">
            <v>13953</v>
          </cell>
          <cell r="S487">
            <v>1000</v>
          </cell>
          <cell r="T487">
            <v>955</v>
          </cell>
          <cell r="U487">
            <v>15908</v>
          </cell>
          <cell r="V487">
            <v>13953</v>
          </cell>
          <cell r="W487" t="e">
            <v>#DIV/0!</v>
          </cell>
          <cell r="X487">
            <v>15908</v>
          </cell>
          <cell r="Y487" t="e">
            <v>#DIV/0!</v>
          </cell>
          <cell r="Z487" t="str">
            <v/>
          </cell>
        </row>
        <row r="488">
          <cell r="A488" t="str">
            <v>B484</v>
          </cell>
          <cell r="B488">
            <v>484</v>
          </cell>
          <cell r="C488">
            <v>1992</v>
          </cell>
          <cell r="D488" t="str">
            <v>LOPEZ RODRIGUEZ JORGE MICHEL</v>
          </cell>
          <cell r="E488">
            <v>42996</v>
          </cell>
          <cell r="F488" t="str">
            <v>SIEIPEJAL</v>
          </cell>
          <cell r="G488" t="str">
            <v>DIRECCION DE PRESTACIONES</v>
          </cell>
          <cell r="H488" t="str">
            <v>AFILIACION Y VIGENCIA</v>
          </cell>
          <cell r="I488" t="str">
            <v>AUXILIAR DE AFILIACION</v>
          </cell>
          <cell r="J488" t="str">
            <v>BS</v>
          </cell>
          <cell r="K488" t="str">
            <v>1 2 08 3 PR16 82</v>
          </cell>
          <cell r="P488">
            <v>0</v>
          </cell>
          <cell r="Q488" t="str">
            <v>00</v>
          </cell>
          <cell r="R488">
            <v>13086</v>
          </cell>
          <cell r="S488">
            <v>1000</v>
          </cell>
          <cell r="T488">
            <v>955</v>
          </cell>
          <cell r="U488">
            <v>15041</v>
          </cell>
          <cell r="V488">
            <v>13086</v>
          </cell>
          <cell r="W488" t="e">
            <v>#DIV/0!</v>
          </cell>
          <cell r="X488">
            <v>15041</v>
          </cell>
          <cell r="Y488" t="e">
            <v>#DIV/0!</v>
          </cell>
          <cell r="Z488" t="str">
            <v/>
          </cell>
        </row>
        <row r="489">
          <cell r="A489" t="str">
            <v>B485</v>
          </cell>
          <cell r="B489">
            <v>485</v>
          </cell>
          <cell r="C489">
            <v>0</v>
          </cell>
          <cell r="D489" t="str">
            <v>VACANTE</v>
          </cell>
          <cell r="E489">
            <v>43830</v>
          </cell>
          <cell r="F489" t="str">
            <v>N/A</v>
          </cell>
          <cell r="G489" t="str">
            <v>DIRECCION DE PRESTACIONES</v>
          </cell>
          <cell r="H489" t="str">
            <v>CONTROL DE PENSIONADOS</v>
          </cell>
          <cell r="I489" t="str">
            <v>COORDINADOR DE ATENCION A JUBILADOS</v>
          </cell>
          <cell r="J489" t="str">
            <v>BC</v>
          </cell>
          <cell r="K489" t="str">
            <v>1 2 08 3 PR17 83</v>
          </cell>
          <cell r="P489">
            <v>0</v>
          </cell>
          <cell r="Q489" t="str">
            <v>19</v>
          </cell>
          <cell r="R489">
            <v>33470</v>
          </cell>
          <cell r="S489">
            <v>1549</v>
          </cell>
          <cell r="T489">
            <v>1116</v>
          </cell>
          <cell r="U489">
            <v>36135</v>
          </cell>
          <cell r="V489">
            <v>33470</v>
          </cell>
          <cell r="W489" t="e">
            <v>#DIV/0!</v>
          </cell>
          <cell r="X489">
            <v>36135</v>
          </cell>
          <cell r="Y489" t="e">
            <v>#DIV/0!</v>
          </cell>
          <cell r="Z489" t="str">
            <v/>
          </cell>
        </row>
        <row r="490">
          <cell r="A490" t="str">
            <v>B486</v>
          </cell>
          <cell r="B490">
            <v>486</v>
          </cell>
          <cell r="C490">
            <v>98</v>
          </cell>
          <cell r="D490" t="str">
            <v>SOLORIO HERRERA ROSA MARIA</v>
          </cell>
          <cell r="E490">
            <v>33149</v>
          </cell>
          <cell r="F490" t="str">
            <v>SIEIPEJAL</v>
          </cell>
          <cell r="G490" t="str">
            <v>DIRECCION DE PRESTACIONES</v>
          </cell>
          <cell r="H490" t="str">
            <v>CONTROL DE PENSIONADOS</v>
          </cell>
          <cell r="I490" t="str">
            <v>ADMINISTRATIVO ESPECIALIZADO</v>
          </cell>
          <cell r="J490" t="str">
            <v>BS</v>
          </cell>
          <cell r="K490" t="str">
            <v>1 2 08 3 PR17 83</v>
          </cell>
          <cell r="P490">
            <v>0</v>
          </cell>
          <cell r="Q490" t="str">
            <v>12</v>
          </cell>
          <cell r="R490">
            <v>15441</v>
          </cell>
          <cell r="S490">
            <v>1099</v>
          </cell>
          <cell r="T490">
            <v>889</v>
          </cell>
          <cell r="U490">
            <v>17429</v>
          </cell>
          <cell r="V490">
            <v>15441</v>
          </cell>
          <cell r="W490" t="e">
            <v>#DIV/0!</v>
          </cell>
          <cell r="X490">
            <v>17429</v>
          </cell>
          <cell r="Y490" t="e">
            <v>#DIV/0!</v>
          </cell>
          <cell r="Z490" t="str">
            <v/>
          </cell>
        </row>
        <row r="491">
          <cell r="A491" t="str">
            <v>T487</v>
          </cell>
          <cell r="B491">
            <v>487</v>
          </cell>
          <cell r="C491">
            <v>1640</v>
          </cell>
          <cell r="D491" t="str">
            <v>MARTINEZ FOMBONA ALMA HORTENCIA</v>
          </cell>
          <cell r="E491">
            <v>41610</v>
          </cell>
          <cell r="F491" t="str">
            <v>N/A</v>
          </cell>
          <cell r="G491" t="str">
            <v>DIRECCION DE PRESTACIONES</v>
          </cell>
          <cell r="H491" t="str">
            <v>CONTROL DE PENSIONADOS</v>
          </cell>
          <cell r="I491" t="str">
            <v>ANALISTA</v>
          </cell>
          <cell r="J491" t="str">
            <v>TR</v>
          </cell>
          <cell r="K491" t="str">
            <v>1 2 08 3 PR17 83</v>
          </cell>
          <cell r="P491">
            <v>0</v>
          </cell>
          <cell r="Q491" t="str">
            <v>11</v>
          </cell>
          <cell r="R491">
            <v>14472</v>
          </cell>
          <cell r="S491">
            <v>0</v>
          </cell>
          <cell r="T491">
            <v>0</v>
          </cell>
          <cell r="U491">
            <v>14472</v>
          </cell>
          <cell r="V491">
            <v>14472</v>
          </cell>
          <cell r="W491" t="e">
            <v>#DIV/0!</v>
          </cell>
          <cell r="X491">
            <v>14472</v>
          </cell>
          <cell r="Y491" t="e">
            <v>#DIV/0!</v>
          </cell>
          <cell r="Z491" t="str">
            <v/>
          </cell>
        </row>
        <row r="492">
          <cell r="A492" t="str">
            <v>B488</v>
          </cell>
          <cell r="B492">
            <v>488</v>
          </cell>
          <cell r="C492">
            <v>107</v>
          </cell>
          <cell r="D492" t="str">
            <v>ORTEGA ROSALES MARIA TERESA</v>
          </cell>
          <cell r="E492">
            <v>33302</v>
          </cell>
          <cell r="F492" t="str">
            <v>SIEIPEJAL</v>
          </cell>
          <cell r="G492" t="str">
            <v>DIRECCION DE PRESTACIONES</v>
          </cell>
          <cell r="H492" t="str">
            <v>CONTROL DE PENSIONADOS</v>
          </cell>
          <cell r="I492" t="str">
            <v>AUXILIAR DE VENTANILLA</v>
          </cell>
          <cell r="J492" t="str">
            <v>BS</v>
          </cell>
          <cell r="K492" t="str">
            <v>1 2 08 3 PR17 83</v>
          </cell>
          <cell r="P492">
            <v>0</v>
          </cell>
          <cell r="Q492" t="str">
            <v>10</v>
          </cell>
          <cell r="R492">
            <v>13726</v>
          </cell>
          <cell r="S492">
            <v>1046</v>
          </cell>
          <cell r="T492">
            <v>866</v>
          </cell>
          <cell r="U492">
            <v>15638</v>
          </cell>
          <cell r="V492">
            <v>13726</v>
          </cell>
          <cell r="W492" t="e">
            <v>#DIV/0!</v>
          </cell>
          <cell r="X492">
            <v>15638</v>
          </cell>
          <cell r="Y492" t="e">
            <v>#DIV/0!</v>
          </cell>
          <cell r="Z492" t="str">
            <v/>
          </cell>
        </row>
        <row r="493">
          <cell r="A493" t="str">
            <v>B489</v>
          </cell>
          <cell r="B493">
            <v>489</v>
          </cell>
          <cell r="C493">
            <v>160</v>
          </cell>
          <cell r="D493" t="str">
            <v>PEREZ ARAGON ARMANDO</v>
          </cell>
          <cell r="E493">
            <v>34053</v>
          </cell>
          <cell r="F493" t="str">
            <v>STIPEJAL</v>
          </cell>
          <cell r="G493" t="str">
            <v>DIRECCION DE PRESTACIONES</v>
          </cell>
          <cell r="H493" t="str">
            <v>CONTROL DE PENSIONADOS</v>
          </cell>
          <cell r="I493" t="str">
            <v>AUXILIAR ADMINISTRATIVO</v>
          </cell>
          <cell r="J493" t="str">
            <v>BS</v>
          </cell>
          <cell r="K493" t="str">
            <v>1 2 08 3 PR17 83</v>
          </cell>
          <cell r="P493">
            <v>0</v>
          </cell>
          <cell r="Q493" t="str">
            <v>10</v>
          </cell>
          <cell r="R493">
            <v>13726</v>
          </cell>
          <cell r="S493">
            <v>1046</v>
          </cell>
          <cell r="T493">
            <v>866</v>
          </cell>
          <cell r="U493">
            <v>15638</v>
          </cell>
          <cell r="V493">
            <v>13726</v>
          </cell>
          <cell r="W493" t="e">
            <v>#DIV/0!</v>
          </cell>
          <cell r="X493">
            <v>15638</v>
          </cell>
          <cell r="Y493" t="e">
            <v>#DIV/0!</v>
          </cell>
          <cell r="Z493" t="str">
            <v/>
          </cell>
        </row>
        <row r="494">
          <cell r="A494" t="str">
            <v>B490</v>
          </cell>
          <cell r="B494">
            <v>490</v>
          </cell>
          <cell r="C494">
            <v>552</v>
          </cell>
          <cell r="D494" t="str">
            <v>LUNA LIZARDI JORGE ALBERTO</v>
          </cell>
          <cell r="E494">
            <v>36601</v>
          </cell>
          <cell r="F494" t="str">
            <v>SIEIPEJAL</v>
          </cell>
          <cell r="G494" t="str">
            <v>DIRECCION DE PRESTACIONES</v>
          </cell>
          <cell r="H494" t="str">
            <v>CONTROL DE PENSIONADOS</v>
          </cell>
          <cell r="I494" t="str">
            <v>AUXILIAR ADMINISTRATIVO</v>
          </cell>
          <cell r="J494" t="str">
            <v>BS</v>
          </cell>
          <cell r="K494" t="str">
            <v>1 2 08 3 PR17 83</v>
          </cell>
          <cell r="P494">
            <v>0</v>
          </cell>
          <cell r="Q494" t="str">
            <v>10</v>
          </cell>
          <cell r="R494">
            <v>13726</v>
          </cell>
          <cell r="S494">
            <v>1046</v>
          </cell>
          <cell r="T494">
            <v>866</v>
          </cell>
          <cell r="U494">
            <v>15638</v>
          </cell>
          <cell r="V494">
            <v>13726</v>
          </cell>
          <cell r="W494" t="e">
            <v>#DIV/0!</v>
          </cell>
          <cell r="X494">
            <v>15638</v>
          </cell>
          <cell r="Y494" t="e">
            <v>#DIV/0!</v>
          </cell>
          <cell r="Z494" t="str">
            <v/>
          </cell>
        </row>
        <row r="495">
          <cell r="A495" t="str">
            <v>B491</v>
          </cell>
          <cell r="B495">
            <v>491</v>
          </cell>
          <cell r="C495">
            <v>965</v>
          </cell>
          <cell r="D495" t="str">
            <v>MARQUEZ MUNGUIA MARIA GABRIELA</v>
          </cell>
          <cell r="E495">
            <v>38250</v>
          </cell>
          <cell r="F495" t="str">
            <v>STIPEJAL</v>
          </cell>
          <cell r="G495" t="str">
            <v>DIRECCION DE PRESTACIONES</v>
          </cell>
          <cell r="H495" t="str">
            <v>CONTROL DE PENSIONADOS</v>
          </cell>
          <cell r="I495" t="str">
            <v>AUXILIAR DE VENTANILLA</v>
          </cell>
          <cell r="J495" t="str">
            <v>BS</v>
          </cell>
          <cell r="K495" t="str">
            <v>1 2 08 3 PR17 83</v>
          </cell>
          <cell r="P495">
            <v>0</v>
          </cell>
          <cell r="Q495" t="str">
            <v>10</v>
          </cell>
          <cell r="R495">
            <v>13726</v>
          </cell>
          <cell r="S495">
            <v>1046</v>
          </cell>
          <cell r="T495">
            <v>866</v>
          </cell>
          <cell r="U495">
            <v>15638</v>
          </cell>
          <cell r="V495">
            <v>13726</v>
          </cell>
          <cell r="W495" t="e">
            <v>#DIV/0!</v>
          </cell>
          <cell r="X495">
            <v>15638</v>
          </cell>
          <cell r="Y495" t="e">
            <v>#DIV/0!</v>
          </cell>
          <cell r="Z495" t="str">
            <v/>
          </cell>
        </row>
        <row r="496">
          <cell r="A496" t="str">
            <v>T492</v>
          </cell>
          <cell r="B496">
            <v>492</v>
          </cell>
          <cell r="C496">
            <v>2250</v>
          </cell>
          <cell r="D496" t="str">
            <v>REYES DE DIOS CESAR ARMANDO</v>
          </cell>
          <cell r="E496">
            <v>43524</v>
          </cell>
          <cell r="F496" t="str">
            <v>N/A</v>
          </cell>
          <cell r="G496" t="str">
            <v>DIRECCION DE PRESTACIONES</v>
          </cell>
          <cell r="H496" t="str">
            <v>CONTROL DE PENSIONADOS</v>
          </cell>
          <cell r="I496" t="str">
            <v>AUXILIAR ADMINISTRATIVO</v>
          </cell>
          <cell r="J496" t="str">
            <v>TR</v>
          </cell>
          <cell r="K496" t="str">
            <v>1 2 08 3 PR17 83</v>
          </cell>
          <cell r="P496">
            <v>0</v>
          </cell>
          <cell r="Q496" t="str">
            <v>09</v>
          </cell>
          <cell r="R496">
            <v>13401</v>
          </cell>
          <cell r="S496">
            <v>0</v>
          </cell>
          <cell r="T496">
            <v>0</v>
          </cell>
          <cell r="U496">
            <v>13401</v>
          </cell>
          <cell r="V496">
            <v>13401</v>
          </cell>
          <cell r="W496" t="e">
            <v>#DIV/0!</v>
          </cell>
          <cell r="X496">
            <v>13401</v>
          </cell>
          <cell r="Y496" t="e">
            <v>#DIV/0!</v>
          </cell>
          <cell r="Z496" t="str">
            <v/>
          </cell>
        </row>
        <row r="497">
          <cell r="A497" t="str">
            <v>T493</v>
          </cell>
          <cell r="B497">
            <v>493</v>
          </cell>
          <cell r="C497">
            <v>2230</v>
          </cell>
          <cell r="D497" t="str">
            <v>DE LA TORRE HERNANDEZ ANA LOURDES</v>
          </cell>
          <cell r="E497">
            <v>43502</v>
          </cell>
          <cell r="F497" t="str">
            <v>N/A</v>
          </cell>
          <cell r="G497" t="str">
            <v>DIRECCION DE PRESTACIONES</v>
          </cell>
          <cell r="H497" t="str">
            <v>CONTROL DE PENSIONADOS</v>
          </cell>
          <cell r="I497" t="str">
            <v>AUXILIAR DE VENTANILLA</v>
          </cell>
          <cell r="J497" t="str">
            <v>TR</v>
          </cell>
          <cell r="K497" t="str">
            <v>1 2 08 3 PR17 83</v>
          </cell>
          <cell r="P497">
            <v>0</v>
          </cell>
          <cell r="Q497" t="str">
            <v>06</v>
          </cell>
          <cell r="R497">
            <v>11732</v>
          </cell>
          <cell r="S497">
            <v>0</v>
          </cell>
          <cell r="T497">
            <v>0</v>
          </cell>
          <cell r="U497">
            <v>11732</v>
          </cell>
          <cell r="V497">
            <v>11732</v>
          </cell>
          <cell r="W497" t="e">
            <v>#DIV/0!</v>
          </cell>
          <cell r="X497">
            <v>11732</v>
          </cell>
          <cell r="Y497" t="e">
            <v>#DIV/0!</v>
          </cell>
          <cell r="Z497" t="str">
            <v/>
          </cell>
        </row>
        <row r="498">
          <cell r="A498" t="str">
            <v>B494</v>
          </cell>
          <cell r="B498">
            <v>494</v>
          </cell>
          <cell r="C498">
            <v>305</v>
          </cell>
          <cell r="D498" t="str">
            <v>CHAVOYA FRIAS MARIA ELENA MARTINA</v>
          </cell>
          <cell r="E498">
            <v>35562</v>
          </cell>
          <cell r="F498" t="str">
            <v>N/A</v>
          </cell>
          <cell r="G498" t="str">
            <v>DIRECCION DE PRESTACIONES</v>
          </cell>
          <cell r="H498" t="str">
            <v>CONTROL DE PENSIONADOS</v>
          </cell>
          <cell r="I498" t="str">
            <v>COORDINADOR ESPECIALIZADO B</v>
          </cell>
          <cell r="J498" t="str">
            <v>BC</v>
          </cell>
          <cell r="K498" t="str">
            <v>1 2 08 3 PR17 83</v>
          </cell>
          <cell r="P498">
            <v>0</v>
          </cell>
          <cell r="Q498" t="str">
            <v>00</v>
          </cell>
          <cell r="R498">
            <v>17437</v>
          </cell>
          <cell r="S498">
            <v>1000</v>
          </cell>
          <cell r="T498">
            <v>955</v>
          </cell>
          <cell r="U498">
            <v>19392</v>
          </cell>
          <cell r="V498">
            <v>17437</v>
          </cell>
          <cell r="W498" t="e">
            <v>#DIV/0!</v>
          </cell>
          <cell r="X498">
            <v>19392</v>
          </cell>
          <cell r="Y498" t="e">
            <v>#DIV/0!</v>
          </cell>
          <cell r="Z498" t="str">
            <v/>
          </cell>
        </row>
        <row r="499">
          <cell r="A499" t="str">
            <v>B495</v>
          </cell>
          <cell r="B499">
            <v>495</v>
          </cell>
          <cell r="C499">
            <v>1780</v>
          </cell>
          <cell r="D499" t="str">
            <v>RENTERIA AGUILAR JOSUE DAVID</v>
          </cell>
          <cell r="E499">
            <v>43725</v>
          </cell>
          <cell r="F499" t="str">
            <v>SIEIPEJAL</v>
          </cell>
          <cell r="G499" t="str">
            <v>DIRECCION DE PRESTACIONES</v>
          </cell>
          <cell r="H499" t="str">
            <v>CONTROL DE PENSIONADOS</v>
          </cell>
          <cell r="I499" t="str">
            <v>VELADOR B</v>
          </cell>
          <cell r="J499" t="str">
            <v>BC</v>
          </cell>
          <cell r="K499" t="str">
            <v>1 2 08 3 PR17 83</v>
          </cell>
          <cell r="P499">
            <v>0</v>
          </cell>
          <cell r="Q499" t="str">
            <v>00</v>
          </cell>
          <cell r="R499">
            <v>11763</v>
          </cell>
          <cell r="S499">
            <v>1000</v>
          </cell>
          <cell r="T499">
            <v>932</v>
          </cell>
          <cell r="U499">
            <v>13695</v>
          </cell>
          <cell r="V499">
            <v>11763</v>
          </cell>
          <cell r="W499" t="e">
            <v>#DIV/0!</v>
          </cell>
          <cell r="X499">
            <v>13695</v>
          </cell>
          <cell r="Y499" t="e">
            <v>#DIV/0!</v>
          </cell>
          <cell r="Z499" t="str">
            <v/>
          </cell>
        </row>
        <row r="500">
          <cell r="A500" t="str">
            <v>B496</v>
          </cell>
          <cell r="B500">
            <v>496</v>
          </cell>
          <cell r="C500">
            <v>315</v>
          </cell>
          <cell r="D500" t="str">
            <v>LOPEZ ARROYO JORGE REFUGIO</v>
          </cell>
          <cell r="E500">
            <v>35577</v>
          </cell>
          <cell r="F500" t="str">
            <v>SIEIPEJAL</v>
          </cell>
          <cell r="G500" t="str">
            <v>DIRECCION DE PRESTACIONES</v>
          </cell>
          <cell r="H500" t="str">
            <v>CONTROL DE PENSIONADOS</v>
          </cell>
          <cell r="I500" t="str">
            <v>SUPERVISOR A</v>
          </cell>
          <cell r="J500" t="str">
            <v>BS</v>
          </cell>
          <cell r="K500" t="str">
            <v>1 2 08 3 PR17 83</v>
          </cell>
          <cell r="P500">
            <v>0</v>
          </cell>
          <cell r="Q500" t="str">
            <v>00</v>
          </cell>
          <cell r="R500">
            <v>19489</v>
          </cell>
          <cell r="S500">
            <v>1000</v>
          </cell>
          <cell r="T500">
            <v>955</v>
          </cell>
          <cell r="U500">
            <v>21444</v>
          </cell>
          <cell r="V500">
            <v>19489</v>
          </cell>
          <cell r="W500" t="e">
            <v>#DIV/0!</v>
          </cell>
          <cell r="X500">
            <v>21444</v>
          </cell>
          <cell r="Y500" t="e">
            <v>#DIV/0!</v>
          </cell>
          <cell r="Z500" t="str">
            <v/>
          </cell>
        </row>
        <row r="501">
          <cell r="A501" t="str">
            <v>B497</v>
          </cell>
          <cell r="B501">
            <v>497</v>
          </cell>
          <cell r="C501">
            <v>1226</v>
          </cell>
          <cell r="D501" t="str">
            <v>GOMEZ MARTINEZ CESAR DARIO</v>
          </cell>
          <cell r="E501">
            <v>41518</v>
          </cell>
          <cell r="F501" t="str">
            <v>STIPEJAL</v>
          </cell>
          <cell r="G501" t="str">
            <v>DIRECCION DE PRESTACIONES</v>
          </cell>
          <cell r="H501" t="str">
            <v>CONTROL DE PENSIONADOS</v>
          </cell>
          <cell r="I501" t="str">
            <v>ANALISTA PRESTAMOS HIPOTECARIOS</v>
          </cell>
          <cell r="J501" t="str">
            <v>BS</v>
          </cell>
          <cell r="K501" t="str">
            <v>1 2 08 3 PR17 83</v>
          </cell>
          <cell r="P501">
            <v>0</v>
          </cell>
          <cell r="Q501" t="str">
            <v>00</v>
          </cell>
          <cell r="R501">
            <v>18552</v>
          </cell>
          <cell r="S501">
            <v>1000</v>
          </cell>
          <cell r="T501">
            <v>955</v>
          </cell>
          <cell r="U501">
            <v>20507</v>
          </cell>
          <cell r="V501">
            <v>18552</v>
          </cell>
          <cell r="W501" t="e">
            <v>#DIV/0!</v>
          </cell>
          <cell r="X501">
            <v>20507</v>
          </cell>
          <cell r="Y501" t="e">
            <v>#DIV/0!</v>
          </cell>
          <cell r="Z501" t="str">
            <v/>
          </cell>
        </row>
        <row r="502">
          <cell r="A502" t="str">
            <v>B498</v>
          </cell>
          <cell r="B502">
            <v>498</v>
          </cell>
          <cell r="C502">
            <v>1951</v>
          </cell>
          <cell r="D502" t="str">
            <v>RODRIGUEZ GARCIA XITLALLIALICIA</v>
          </cell>
          <cell r="E502">
            <v>43633</v>
          </cell>
          <cell r="F502" t="str">
            <v>N/A</v>
          </cell>
          <cell r="G502" t="str">
            <v>DIRECCION DE PRESTACIONES</v>
          </cell>
          <cell r="H502" t="str">
            <v>CONTROL DE PENSIONADOS</v>
          </cell>
          <cell r="I502" t="str">
            <v>TRABAJADORA SOCIAL B</v>
          </cell>
          <cell r="J502" t="str">
            <v>BS</v>
          </cell>
          <cell r="K502" t="str">
            <v>1 2 08 3 PR17 83</v>
          </cell>
          <cell r="P502">
            <v>0</v>
          </cell>
          <cell r="Q502" t="str">
            <v>00</v>
          </cell>
          <cell r="R502">
            <v>16017</v>
          </cell>
          <cell r="S502">
            <v>1000</v>
          </cell>
          <cell r="T502">
            <v>955</v>
          </cell>
          <cell r="U502">
            <v>17972</v>
          </cell>
          <cell r="V502">
            <v>16017</v>
          </cell>
          <cell r="W502" t="e">
            <v>#DIV/0!</v>
          </cell>
          <cell r="X502">
            <v>17972</v>
          </cell>
          <cell r="Y502" t="e">
            <v>#DIV/0!</v>
          </cell>
          <cell r="Z502" t="str">
            <v/>
          </cell>
        </row>
        <row r="503">
          <cell r="A503" t="str">
            <v>B499</v>
          </cell>
          <cell r="B503">
            <v>499</v>
          </cell>
          <cell r="C503">
            <v>109</v>
          </cell>
          <cell r="D503" t="str">
            <v>GONZALEZ NAVA LUZ ANGELICA</v>
          </cell>
          <cell r="E503">
            <v>33365</v>
          </cell>
          <cell r="F503" t="str">
            <v>SIEIPEJAL</v>
          </cell>
          <cell r="G503" t="str">
            <v>DIRECCION DE PRESTACIONES</v>
          </cell>
          <cell r="H503" t="str">
            <v>CONTROL DE PENSIONADOS</v>
          </cell>
          <cell r="I503" t="str">
            <v>COORDINADOR ADMINISTRATIVO</v>
          </cell>
          <cell r="J503" t="str">
            <v>BS</v>
          </cell>
          <cell r="K503" t="str">
            <v>1 2 08 3 PR17 83</v>
          </cell>
          <cell r="P503">
            <v>0</v>
          </cell>
          <cell r="Q503" t="str">
            <v>00</v>
          </cell>
          <cell r="R503">
            <v>16017</v>
          </cell>
          <cell r="S503">
            <v>1000</v>
          </cell>
          <cell r="T503">
            <v>955</v>
          </cell>
          <cell r="U503">
            <v>17972</v>
          </cell>
          <cell r="V503">
            <v>16017</v>
          </cell>
          <cell r="W503" t="e">
            <v>#DIV/0!</v>
          </cell>
          <cell r="X503">
            <v>17972</v>
          </cell>
          <cell r="Y503" t="e">
            <v>#DIV/0!</v>
          </cell>
          <cell r="Z503" t="str">
            <v/>
          </cell>
        </row>
        <row r="504">
          <cell r="A504" t="str">
            <v>B500</v>
          </cell>
          <cell r="B504">
            <v>500</v>
          </cell>
          <cell r="C504">
            <v>147</v>
          </cell>
          <cell r="D504" t="str">
            <v>CORONA GUTIERREZ MARIA GUADALUPE</v>
          </cell>
          <cell r="E504">
            <v>33808</v>
          </cell>
          <cell r="F504" t="str">
            <v>STIPEJAL</v>
          </cell>
          <cell r="G504" t="str">
            <v>DIRECCION DE PRESTACIONES</v>
          </cell>
          <cell r="H504" t="str">
            <v>CONTROL DE PENSIONADOS</v>
          </cell>
          <cell r="I504" t="str">
            <v>TRABAJADORA SOCIAL B</v>
          </cell>
          <cell r="J504" t="str">
            <v>BS</v>
          </cell>
          <cell r="K504" t="str">
            <v>1 2 08 3 PR17 83</v>
          </cell>
          <cell r="P504">
            <v>0</v>
          </cell>
          <cell r="Q504" t="str">
            <v>00</v>
          </cell>
          <cell r="R504">
            <v>16017</v>
          </cell>
          <cell r="S504">
            <v>1000</v>
          </cell>
          <cell r="T504">
            <v>955</v>
          </cell>
          <cell r="U504">
            <v>17972</v>
          </cell>
          <cell r="V504">
            <v>16017</v>
          </cell>
          <cell r="W504" t="e">
            <v>#DIV/0!</v>
          </cell>
          <cell r="X504">
            <v>17972</v>
          </cell>
          <cell r="Y504" t="e">
            <v>#DIV/0!</v>
          </cell>
          <cell r="Z504" t="str">
            <v/>
          </cell>
        </row>
        <row r="505">
          <cell r="A505" t="str">
            <v>B501</v>
          </cell>
          <cell r="B505">
            <v>501</v>
          </cell>
          <cell r="C505">
            <v>99</v>
          </cell>
          <cell r="D505" t="str">
            <v>CARBAJAL MACIAS ANA MARIA LUISA</v>
          </cell>
          <cell r="E505">
            <v>33151</v>
          </cell>
          <cell r="F505" t="str">
            <v>SIEIPEJAL</v>
          </cell>
          <cell r="G505" t="str">
            <v>DIRECCION DE PRESTACIONES</v>
          </cell>
          <cell r="H505" t="str">
            <v>CONTROL DE PENSIONADOS</v>
          </cell>
          <cell r="I505" t="str">
            <v>ASISTENTE ADMINISTRATIVO A</v>
          </cell>
          <cell r="J505" t="str">
            <v>BS</v>
          </cell>
          <cell r="K505" t="str">
            <v>1 2 08 3 PR17 83</v>
          </cell>
          <cell r="P505">
            <v>0</v>
          </cell>
          <cell r="Q505" t="str">
            <v>00</v>
          </cell>
          <cell r="R505">
            <v>14895</v>
          </cell>
          <cell r="S505">
            <v>1000</v>
          </cell>
          <cell r="T505">
            <v>955</v>
          </cell>
          <cell r="U505">
            <v>16850</v>
          </cell>
          <cell r="V505">
            <v>14895</v>
          </cell>
          <cell r="W505" t="e">
            <v>#DIV/0!</v>
          </cell>
          <cell r="X505">
            <v>16850</v>
          </cell>
          <cell r="Y505" t="e">
            <v>#DIV/0!</v>
          </cell>
          <cell r="Z505" t="str">
            <v/>
          </cell>
        </row>
        <row r="506">
          <cell r="A506" t="str">
            <v>B502</v>
          </cell>
          <cell r="B506">
            <v>502</v>
          </cell>
          <cell r="C506">
            <v>1235</v>
          </cell>
          <cell r="D506" t="str">
            <v>DE LA TORRE RAMIREZ PABLO ISRAEL</v>
          </cell>
          <cell r="E506">
            <v>41518</v>
          </cell>
          <cell r="F506" t="str">
            <v>SIEIPEJAL</v>
          </cell>
          <cell r="G506" t="str">
            <v>DIRECCION DE PRESTACIONES</v>
          </cell>
          <cell r="H506" t="str">
            <v>CONTROL DE PENSIONADOS</v>
          </cell>
          <cell r="I506" t="str">
            <v>AUXILIAR DE ATENCION A PENSIONADOS B</v>
          </cell>
          <cell r="J506" t="str">
            <v>BS</v>
          </cell>
          <cell r="K506" t="str">
            <v>1 2 08 3 PR17 83</v>
          </cell>
          <cell r="P506">
            <v>0</v>
          </cell>
          <cell r="Q506" t="str">
            <v>00</v>
          </cell>
          <cell r="R506">
            <v>13086</v>
          </cell>
          <cell r="S506">
            <v>1000</v>
          </cell>
          <cell r="T506">
            <v>955</v>
          </cell>
          <cell r="U506">
            <v>15041</v>
          </cell>
          <cell r="V506">
            <v>13086</v>
          </cell>
          <cell r="W506" t="e">
            <v>#DIV/0!</v>
          </cell>
          <cell r="X506">
            <v>15041</v>
          </cell>
          <cell r="Y506" t="e">
            <v>#DIV/0!</v>
          </cell>
          <cell r="Z506" t="str">
            <v/>
          </cell>
        </row>
        <row r="507">
          <cell r="A507" t="str">
            <v>B503</v>
          </cell>
          <cell r="B507">
            <v>503</v>
          </cell>
          <cell r="C507">
            <v>918</v>
          </cell>
          <cell r="D507" t="str">
            <v>VALLEJO CORDERO ALEJANDRO</v>
          </cell>
          <cell r="E507">
            <v>38062</v>
          </cell>
          <cell r="F507" t="str">
            <v>STIPEJAL</v>
          </cell>
          <cell r="G507" t="str">
            <v>DIRECCION DE PRESTACIONES</v>
          </cell>
          <cell r="H507" t="str">
            <v>CONTROL DE PENSIONADOS</v>
          </cell>
          <cell r="I507" t="str">
            <v>CAJERO B</v>
          </cell>
          <cell r="J507" t="str">
            <v>BS</v>
          </cell>
          <cell r="K507" t="str">
            <v>1 2 08 3 PR17 83</v>
          </cell>
          <cell r="P507">
            <v>0</v>
          </cell>
          <cell r="Q507" t="str">
            <v>00</v>
          </cell>
          <cell r="R507">
            <v>12008</v>
          </cell>
          <cell r="S507">
            <v>1000</v>
          </cell>
          <cell r="T507">
            <v>955</v>
          </cell>
          <cell r="U507">
            <v>13963</v>
          </cell>
          <cell r="V507">
            <v>12008</v>
          </cell>
          <cell r="W507" t="e">
            <v>#DIV/0!</v>
          </cell>
          <cell r="X507">
            <v>13963</v>
          </cell>
          <cell r="Y507" t="e">
            <v>#DIV/0!</v>
          </cell>
          <cell r="Z507" t="str">
            <v/>
          </cell>
        </row>
        <row r="508">
          <cell r="A508" t="str">
            <v>B504</v>
          </cell>
          <cell r="B508">
            <v>504</v>
          </cell>
          <cell r="C508">
            <v>807</v>
          </cell>
          <cell r="D508" t="str">
            <v>PADILLA SANTILLAN LUCILA</v>
          </cell>
          <cell r="E508">
            <v>37516</v>
          </cell>
          <cell r="F508" t="str">
            <v>STIPEJAL</v>
          </cell>
          <cell r="G508" t="str">
            <v>DIRECCION DE PRESTACIONES</v>
          </cell>
          <cell r="H508" t="str">
            <v>CONTROL DE PENSIONADOS</v>
          </cell>
          <cell r="I508" t="str">
            <v>INTENDENTE</v>
          </cell>
          <cell r="J508" t="str">
            <v>BS</v>
          </cell>
          <cell r="K508" t="str">
            <v>1 2 08 3 PR17 83</v>
          </cell>
          <cell r="P508">
            <v>0</v>
          </cell>
          <cell r="Q508" t="str">
            <v>00</v>
          </cell>
          <cell r="R508">
            <v>12008</v>
          </cell>
          <cell r="S508">
            <v>1000</v>
          </cell>
          <cell r="T508">
            <v>955</v>
          </cell>
          <cell r="U508">
            <v>13963</v>
          </cell>
          <cell r="V508">
            <v>12008</v>
          </cell>
          <cell r="W508" t="e">
            <v>#DIV/0!</v>
          </cell>
          <cell r="X508">
            <v>13963</v>
          </cell>
          <cell r="Y508" t="e">
            <v>#DIV/0!</v>
          </cell>
          <cell r="Z508" t="str">
            <v/>
          </cell>
        </row>
        <row r="509">
          <cell r="A509" t="str">
            <v>T505</v>
          </cell>
          <cell r="B509">
            <v>505</v>
          </cell>
          <cell r="C509">
            <v>1913</v>
          </cell>
          <cell r="D509" t="str">
            <v xml:space="preserve">RAMIREZ MARTINEZ ERICKA VIVIAN </v>
          </cell>
          <cell r="E509">
            <v>42522</v>
          </cell>
          <cell r="F509" t="str">
            <v>N/A</v>
          </cell>
          <cell r="G509" t="str">
            <v>DIRECCION DE PRESTACIONES</v>
          </cell>
          <cell r="H509" t="str">
            <v>CONTROL DE PENSIONADOS</v>
          </cell>
          <cell r="I509" t="str">
            <v>AUXILIAR DE VENTANILLA</v>
          </cell>
          <cell r="J509" t="str">
            <v>TR</v>
          </cell>
          <cell r="K509" t="str">
            <v>1 2 08 3 PR17 83</v>
          </cell>
          <cell r="P509">
            <v>0</v>
          </cell>
          <cell r="Q509" t="str">
            <v>00</v>
          </cell>
          <cell r="R509">
            <v>6285</v>
          </cell>
          <cell r="S509">
            <v>0</v>
          </cell>
          <cell r="T509">
            <v>0</v>
          </cell>
          <cell r="U509">
            <v>6285</v>
          </cell>
          <cell r="V509">
            <v>6285</v>
          </cell>
          <cell r="W509" t="e">
            <v>#DIV/0!</v>
          </cell>
          <cell r="X509">
            <v>6285</v>
          </cell>
          <cell r="Y509" t="e">
            <v>#DIV/0!</v>
          </cell>
          <cell r="Z509" t="str">
            <v/>
          </cell>
        </row>
        <row r="510">
          <cell r="A510" t="str">
            <v>T506</v>
          </cell>
          <cell r="B510">
            <v>506</v>
          </cell>
          <cell r="C510">
            <v>0</v>
          </cell>
          <cell r="D510" t="str">
            <v>VACANTE</v>
          </cell>
          <cell r="E510">
            <v>43830</v>
          </cell>
          <cell r="F510" t="str">
            <v>N/A</v>
          </cell>
          <cell r="G510" t="str">
            <v>DIRECCION DE PRESTACIONES</v>
          </cell>
          <cell r="H510" t="str">
            <v>CONTROL DE PENSIONADOS</v>
          </cell>
          <cell r="I510" t="str">
            <v>AUXILIAR DE VENTANILLA</v>
          </cell>
          <cell r="J510" t="str">
            <v>TR</v>
          </cell>
          <cell r="K510" t="str">
            <v>1 2 08 3 PR17 83</v>
          </cell>
          <cell r="P510">
            <v>0</v>
          </cell>
          <cell r="Q510" t="str">
            <v>00</v>
          </cell>
          <cell r="R510">
            <v>6285</v>
          </cell>
          <cell r="S510">
            <v>0</v>
          </cell>
          <cell r="T510">
            <v>0</v>
          </cell>
          <cell r="U510">
            <v>6285</v>
          </cell>
          <cell r="V510">
            <v>6285</v>
          </cell>
          <cell r="W510" t="e">
            <v>#DIV/0!</v>
          </cell>
          <cell r="X510">
            <v>6285</v>
          </cell>
          <cell r="Y510" t="e">
            <v>#DIV/0!</v>
          </cell>
          <cell r="Z510" t="str">
            <v/>
          </cell>
        </row>
        <row r="511">
          <cell r="A511" t="str">
            <v>B507</v>
          </cell>
          <cell r="B511">
            <v>507</v>
          </cell>
          <cell r="C511">
            <v>1383</v>
          </cell>
          <cell r="D511" t="str">
            <v xml:space="preserve">NAVARES MORENO LUZ ELENA </v>
          </cell>
          <cell r="E511">
            <v>40787</v>
          </cell>
          <cell r="F511" t="str">
            <v>N/A</v>
          </cell>
          <cell r="G511" t="str">
            <v>DIRECCION DE PRESTACIONES</v>
          </cell>
          <cell r="H511" t="str">
            <v>CASA HOGAR</v>
          </cell>
          <cell r="I511" t="str">
            <v>COORDINADOR CASA HOGAR</v>
          </cell>
          <cell r="J511" t="str">
            <v>BC</v>
          </cell>
          <cell r="K511" t="str">
            <v>1 2 08 3 PR18 26</v>
          </cell>
          <cell r="P511">
            <v>0</v>
          </cell>
          <cell r="Q511" t="str">
            <v>17</v>
          </cell>
          <cell r="R511">
            <v>26346</v>
          </cell>
          <cell r="S511">
            <v>1286</v>
          </cell>
          <cell r="T511">
            <v>1057</v>
          </cell>
          <cell r="U511">
            <v>28689</v>
          </cell>
          <cell r="V511">
            <v>26346</v>
          </cell>
          <cell r="W511" t="e">
            <v>#DIV/0!</v>
          </cell>
          <cell r="X511">
            <v>28689</v>
          </cell>
          <cell r="Y511" t="e">
            <v>#DIV/0!</v>
          </cell>
          <cell r="Z511" t="str">
            <v/>
          </cell>
        </row>
        <row r="512">
          <cell r="A512" t="str">
            <v>B508</v>
          </cell>
          <cell r="B512">
            <v>508</v>
          </cell>
          <cell r="C512">
            <v>1677</v>
          </cell>
          <cell r="D512" t="str">
            <v>ZAMORA VALDEZ JOSE EMMANUEL</v>
          </cell>
          <cell r="E512">
            <v>43831</v>
          </cell>
          <cell r="F512" t="str">
            <v>N/A</v>
          </cell>
          <cell r="G512" t="str">
            <v>DIRECCION DE PRESTACIONES</v>
          </cell>
          <cell r="H512" t="str">
            <v>CASA HOGAR</v>
          </cell>
          <cell r="I512" t="str">
            <v>ENFERMERO</v>
          </cell>
          <cell r="J512" t="str">
            <v>BC</v>
          </cell>
          <cell r="K512" t="str">
            <v>1 2 08 3 PR18 26</v>
          </cell>
          <cell r="P512">
            <v>0</v>
          </cell>
          <cell r="Q512" t="str">
            <v>12</v>
          </cell>
          <cell r="R512">
            <v>15441</v>
          </cell>
          <cell r="S512">
            <v>1099</v>
          </cell>
          <cell r="T512">
            <v>889</v>
          </cell>
          <cell r="U512">
            <v>17429</v>
          </cell>
          <cell r="V512">
            <v>15441</v>
          </cell>
          <cell r="W512" t="e">
            <v>#DIV/0!</v>
          </cell>
          <cell r="X512">
            <v>17429</v>
          </cell>
          <cell r="Y512" t="e">
            <v>#DIV/0!</v>
          </cell>
          <cell r="Z512">
            <v>0.03</v>
          </cell>
        </row>
        <row r="513">
          <cell r="A513" t="str">
            <v>B509</v>
          </cell>
          <cell r="B513">
            <v>509</v>
          </cell>
          <cell r="C513">
            <v>947</v>
          </cell>
          <cell r="D513" t="str">
            <v>HERNANDEZ VALLE JOSE LEONEL</v>
          </cell>
          <cell r="E513">
            <v>38183</v>
          </cell>
          <cell r="F513" t="str">
            <v>STIPEJAL</v>
          </cell>
          <cell r="G513" t="str">
            <v>DIRECCION DE PRESTACIONES</v>
          </cell>
          <cell r="H513" t="str">
            <v>CASA HOGAR</v>
          </cell>
          <cell r="I513" t="str">
            <v>ENFERMERO</v>
          </cell>
          <cell r="J513" t="str">
            <v>BS</v>
          </cell>
          <cell r="K513" t="str">
            <v>1 2 08 3 PR18 26</v>
          </cell>
          <cell r="P513">
            <v>0</v>
          </cell>
          <cell r="Q513" t="str">
            <v>12</v>
          </cell>
          <cell r="R513">
            <v>15441</v>
          </cell>
          <cell r="S513">
            <v>1099</v>
          </cell>
          <cell r="T513">
            <v>889</v>
          </cell>
          <cell r="U513">
            <v>17429</v>
          </cell>
          <cell r="V513">
            <v>15441</v>
          </cell>
          <cell r="W513" t="e">
            <v>#DIV/0!</v>
          </cell>
          <cell r="X513">
            <v>17429</v>
          </cell>
          <cell r="Y513" t="e">
            <v>#DIV/0!</v>
          </cell>
          <cell r="Z513">
            <v>0.03</v>
          </cell>
        </row>
        <row r="514">
          <cell r="A514" t="str">
            <v>B510</v>
          </cell>
          <cell r="B514">
            <v>510</v>
          </cell>
          <cell r="C514">
            <v>1086</v>
          </cell>
          <cell r="D514" t="str">
            <v>GUZMAN CARRILLO SERGIO</v>
          </cell>
          <cell r="E514">
            <v>38961</v>
          </cell>
          <cell r="F514" t="str">
            <v>SIEIPEJAL</v>
          </cell>
          <cell r="G514" t="str">
            <v>DIRECCION DE PRESTACIONES</v>
          </cell>
          <cell r="H514" t="str">
            <v>CASA HOGAR</v>
          </cell>
          <cell r="I514" t="str">
            <v>ENFERMERO</v>
          </cell>
          <cell r="J514" t="str">
            <v>BS</v>
          </cell>
          <cell r="K514" t="str">
            <v>1 2 08 3 PR18 26</v>
          </cell>
          <cell r="P514">
            <v>0</v>
          </cell>
          <cell r="Q514" t="str">
            <v>12</v>
          </cell>
          <cell r="R514">
            <v>15441</v>
          </cell>
          <cell r="S514">
            <v>1099</v>
          </cell>
          <cell r="T514">
            <v>889</v>
          </cell>
          <cell r="U514">
            <v>17429</v>
          </cell>
          <cell r="V514">
            <v>15441</v>
          </cell>
          <cell r="W514" t="e">
            <v>#DIV/0!</v>
          </cell>
          <cell r="X514">
            <v>17429</v>
          </cell>
          <cell r="Y514" t="e">
            <v>#DIV/0!</v>
          </cell>
          <cell r="Z514">
            <v>0.03</v>
          </cell>
        </row>
        <row r="515">
          <cell r="A515" t="str">
            <v>B511</v>
          </cell>
          <cell r="B515">
            <v>511</v>
          </cell>
          <cell r="C515">
            <v>641</v>
          </cell>
          <cell r="D515" t="str">
            <v>MONTES VELEZ ALICIA</v>
          </cell>
          <cell r="E515">
            <v>36907</v>
          </cell>
          <cell r="F515" t="str">
            <v>STIPEJAL</v>
          </cell>
          <cell r="G515" t="str">
            <v>DIRECCION DE PRESTACIONES</v>
          </cell>
          <cell r="H515" t="str">
            <v>CASA HOGAR</v>
          </cell>
          <cell r="I515" t="str">
            <v>ENFERMERO</v>
          </cell>
          <cell r="J515" t="str">
            <v>BS</v>
          </cell>
          <cell r="K515" t="str">
            <v>1 2 08 3 PR18 26</v>
          </cell>
          <cell r="P515">
            <v>0</v>
          </cell>
          <cell r="Q515" t="str">
            <v>12</v>
          </cell>
          <cell r="R515">
            <v>15441</v>
          </cell>
          <cell r="S515">
            <v>1099</v>
          </cell>
          <cell r="T515">
            <v>889</v>
          </cell>
          <cell r="U515">
            <v>17429</v>
          </cell>
          <cell r="V515">
            <v>15441</v>
          </cell>
          <cell r="W515" t="e">
            <v>#DIV/0!</v>
          </cell>
          <cell r="X515">
            <v>17429</v>
          </cell>
          <cell r="Y515" t="e">
            <v>#DIV/0!</v>
          </cell>
          <cell r="Z515">
            <v>0.03</v>
          </cell>
        </row>
        <row r="516">
          <cell r="A516" t="str">
            <v>B512</v>
          </cell>
          <cell r="B516">
            <v>512</v>
          </cell>
          <cell r="C516">
            <v>644</v>
          </cell>
          <cell r="D516" t="str">
            <v>HERNANDEZ HERNANDEZ CELENE ARACELI</v>
          </cell>
          <cell r="E516">
            <v>36907</v>
          </cell>
          <cell r="F516" t="str">
            <v>STIPEJAL</v>
          </cell>
          <cell r="G516" t="str">
            <v>DIRECCION DE PRESTACIONES</v>
          </cell>
          <cell r="H516" t="str">
            <v>CASA HOGAR</v>
          </cell>
          <cell r="I516" t="str">
            <v>ENFERMERO</v>
          </cell>
          <cell r="J516" t="str">
            <v>BS</v>
          </cell>
          <cell r="K516" t="str">
            <v>1 2 08 3 PR18 26</v>
          </cell>
          <cell r="P516">
            <v>0</v>
          </cell>
          <cell r="Q516" t="str">
            <v>12</v>
          </cell>
          <cell r="R516">
            <v>15441</v>
          </cell>
          <cell r="S516">
            <v>1099</v>
          </cell>
          <cell r="T516">
            <v>889</v>
          </cell>
          <cell r="U516">
            <v>17429</v>
          </cell>
          <cell r="V516">
            <v>15441</v>
          </cell>
          <cell r="W516" t="e">
            <v>#DIV/0!</v>
          </cell>
          <cell r="X516">
            <v>17429</v>
          </cell>
          <cell r="Y516" t="e">
            <v>#DIV/0!</v>
          </cell>
          <cell r="Z516">
            <v>0.03</v>
          </cell>
        </row>
        <row r="517">
          <cell r="A517" t="str">
            <v>B513</v>
          </cell>
          <cell r="B517">
            <v>513</v>
          </cell>
          <cell r="C517">
            <v>854</v>
          </cell>
          <cell r="D517" t="str">
            <v>ACEVES TOSTADO ERIK ALEJANDRO</v>
          </cell>
          <cell r="E517">
            <v>37834</v>
          </cell>
          <cell r="F517" t="str">
            <v>SIEIPEJAL</v>
          </cell>
          <cell r="G517" t="str">
            <v>DIRECCION DE PRESTACIONES</v>
          </cell>
          <cell r="H517" t="str">
            <v>CASA HOGAR</v>
          </cell>
          <cell r="I517" t="str">
            <v>ENFERMERO</v>
          </cell>
          <cell r="J517" t="str">
            <v>BS</v>
          </cell>
          <cell r="K517" t="str">
            <v>1 2 08 3 PR18 26</v>
          </cell>
          <cell r="P517">
            <v>0</v>
          </cell>
          <cell r="Q517" t="str">
            <v>12</v>
          </cell>
          <cell r="R517">
            <v>15441</v>
          </cell>
          <cell r="S517">
            <v>1099</v>
          </cell>
          <cell r="T517">
            <v>889</v>
          </cell>
          <cell r="U517">
            <v>17429</v>
          </cell>
          <cell r="V517">
            <v>15441</v>
          </cell>
          <cell r="W517" t="e">
            <v>#DIV/0!</v>
          </cell>
          <cell r="X517">
            <v>17429</v>
          </cell>
          <cell r="Y517" t="e">
            <v>#DIV/0!</v>
          </cell>
          <cell r="Z517">
            <v>0.03</v>
          </cell>
        </row>
        <row r="518">
          <cell r="A518" t="str">
            <v>B514</v>
          </cell>
          <cell r="B518">
            <v>514</v>
          </cell>
          <cell r="C518">
            <v>964</v>
          </cell>
          <cell r="D518" t="str">
            <v>VELAZCO CORPUS ALEJANDRO</v>
          </cell>
          <cell r="E518">
            <v>38961</v>
          </cell>
          <cell r="F518" t="str">
            <v>STIPEJAL</v>
          </cell>
          <cell r="G518" t="str">
            <v>DIRECCION DE PRESTACIONES</v>
          </cell>
          <cell r="H518" t="str">
            <v>CASA HOGAR</v>
          </cell>
          <cell r="I518" t="str">
            <v>ENFERMERO</v>
          </cell>
          <cell r="J518" t="str">
            <v>BS</v>
          </cell>
          <cell r="K518" t="str">
            <v>1 2 08 3 PR18 26</v>
          </cell>
          <cell r="P518">
            <v>0</v>
          </cell>
          <cell r="Q518" t="str">
            <v>12</v>
          </cell>
          <cell r="R518">
            <v>15441</v>
          </cell>
          <cell r="S518">
            <v>1099</v>
          </cell>
          <cell r="T518">
            <v>889</v>
          </cell>
          <cell r="U518">
            <v>17429</v>
          </cell>
          <cell r="V518">
            <v>15441</v>
          </cell>
          <cell r="W518" t="e">
            <v>#DIV/0!</v>
          </cell>
          <cell r="X518">
            <v>17429</v>
          </cell>
          <cell r="Y518" t="e">
            <v>#DIV/0!</v>
          </cell>
          <cell r="Z518">
            <v>0.03</v>
          </cell>
        </row>
        <row r="519">
          <cell r="A519" t="str">
            <v>B515</v>
          </cell>
          <cell r="B519">
            <v>515</v>
          </cell>
          <cell r="C519">
            <v>1125</v>
          </cell>
          <cell r="D519" t="str">
            <v>ESTRADA CHAVEZ JOSE GUADALUPE</v>
          </cell>
          <cell r="E519">
            <v>39265</v>
          </cell>
          <cell r="F519" t="str">
            <v>STIPEJAL</v>
          </cell>
          <cell r="G519" t="str">
            <v>DIRECCION DE PRESTACIONES</v>
          </cell>
          <cell r="H519" t="str">
            <v>CASA HOGAR</v>
          </cell>
          <cell r="I519" t="str">
            <v>ENFERMERO</v>
          </cell>
          <cell r="J519" t="str">
            <v>BS</v>
          </cell>
          <cell r="K519" t="str">
            <v>1 2 08 3 PR18 26</v>
          </cell>
          <cell r="P519">
            <v>0</v>
          </cell>
          <cell r="Q519" t="str">
            <v>12</v>
          </cell>
          <cell r="R519">
            <v>15441</v>
          </cell>
          <cell r="S519">
            <v>1099</v>
          </cell>
          <cell r="T519">
            <v>889</v>
          </cell>
          <cell r="U519">
            <v>17429</v>
          </cell>
          <cell r="V519">
            <v>15441</v>
          </cell>
          <cell r="W519" t="e">
            <v>#DIV/0!</v>
          </cell>
          <cell r="X519">
            <v>17429</v>
          </cell>
          <cell r="Y519" t="e">
            <v>#DIV/0!</v>
          </cell>
          <cell r="Z519">
            <v>0.03</v>
          </cell>
        </row>
        <row r="520">
          <cell r="A520" t="str">
            <v>B516</v>
          </cell>
          <cell r="B520">
            <v>516</v>
          </cell>
          <cell r="C520">
            <v>1130</v>
          </cell>
          <cell r="D520" t="str">
            <v>LUPERCIO REYNOSO PEDRO</v>
          </cell>
          <cell r="E520">
            <v>39310</v>
          </cell>
          <cell r="F520" t="str">
            <v>SIEIPEJAL</v>
          </cell>
          <cell r="G520" t="str">
            <v>DIRECCION DE PRESTACIONES</v>
          </cell>
          <cell r="H520" t="str">
            <v>CASA HOGAR</v>
          </cell>
          <cell r="I520" t="str">
            <v>ENFERMERO</v>
          </cell>
          <cell r="J520" t="str">
            <v>BS</v>
          </cell>
          <cell r="K520" t="str">
            <v>1 2 08 3 PR18 26</v>
          </cell>
          <cell r="P520">
            <v>0</v>
          </cell>
          <cell r="Q520" t="str">
            <v>12</v>
          </cell>
          <cell r="R520">
            <v>15441</v>
          </cell>
          <cell r="S520">
            <v>1099</v>
          </cell>
          <cell r="T520">
            <v>889</v>
          </cell>
          <cell r="U520">
            <v>17429</v>
          </cell>
          <cell r="V520">
            <v>15441</v>
          </cell>
          <cell r="W520" t="e">
            <v>#DIV/0!</v>
          </cell>
          <cell r="X520">
            <v>17429</v>
          </cell>
          <cell r="Y520" t="e">
            <v>#DIV/0!</v>
          </cell>
          <cell r="Z520">
            <v>0.03</v>
          </cell>
        </row>
        <row r="521">
          <cell r="A521" t="str">
            <v>B517</v>
          </cell>
          <cell r="B521">
            <v>517</v>
          </cell>
          <cell r="C521">
            <v>1255</v>
          </cell>
          <cell r="D521" t="str">
            <v>NUÑEZ CASTILLO DAVID</v>
          </cell>
          <cell r="E521">
            <v>39973</v>
          </cell>
          <cell r="F521" t="str">
            <v>SIEIPEJAL</v>
          </cell>
          <cell r="G521" t="str">
            <v>DIRECCION DE PRESTACIONES</v>
          </cell>
          <cell r="H521" t="str">
            <v>CASA HOGAR</v>
          </cell>
          <cell r="I521" t="str">
            <v>ENFERMERO</v>
          </cell>
          <cell r="J521" t="str">
            <v>BS</v>
          </cell>
          <cell r="K521" t="str">
            <v>1 2 08 3 PR18 26</v>
          </cell>
          <cell r="P521">
            <v>0</v>
          </cell>
          <cell r="Q521" t="str">
            <v>12</v>
          </cell>
          <cell r="R521">
            <v>15441</v>
          </cell>
          <cell r="S521">
            <v>1099</v>
          </cell>
          <cell r="T521">
            <v>889</v>
          </cell>
          <cell r="U521">
            <v>17429</v>
          </cell>
          <cell r="V521">
            <v>15441</v>
          </cell>
          <cell r="W521" t="e">
            <v>#DIV/0!</v>
          </cell>
          <cell r="X521">
            <v>17429</v>
          </cell>
          <cell r="Y521" t="e">
            <v>#DIV/0!</v>
          </cell>
          <cell r="Z521">
            <v>0.03</v>
          </cell>
        </row>
        <row r="522">
          <cell r="A522" t="str">
            <v>B518</v>
          </cell>
          <cell r="B522">
            <v>518</v>
          </cell>
          <cell r="C522">
            <v>1256</v>
          </cell>
          <cell r="D522" t="str">
            <v>PADILLA LARIOS RICARDO</v>
          </cell>
          <cell r="E522">
            <v>39981</v>
          </cell>
          <cell r="F522" t="str">
            <v>STIPEJAL</v>
          </cell>
          <cell r="G522" t="str">
            <v>DIRECCION DE PRESTACIONES</v>
          </cell>
          <cell r="H522" t="str">
            <v>CASA HOGAR</v>
          </cell>
          <cell r="I522" t="str">
            <v>ENFERMERO</v>
          </cell>
          <cell r="J522" t="str">
            <v>BS</v>
          </cell>
          <cell r="K522" t="str">
            <v>1 2 08 3 PR18 26</v>
          </cell>
          <cell r="P522">
            <v>0</v>
          </cell>
          <cell r="Q522" t="str">
            <v>12</v>
          </cell>
          <cell r="R522">
            <v>15441</v>
          </cell>
          <cell r="S522">
            <v>1099</v>
          </cell>
          <cell r="T522">
            <v>889</v>
          </cell>
          <cell r="U522">
            <v>17429</v>
          </cell>
          <cell r="V522">
            <v>15441</v>
          </cell>
          <cell r="W522" t="e">
            <v>#DIV/0!</v>
          </cell>
          <cell r="X522">
            <v>17429</v>
          </cell>
          <cell r="Y522" t="e">
            <v>#DIV/0!</v>
          </cell>
          <cell r="Z522">
            <v>0.03</v>
          </cell>
        </row>
        <row r="523">
          <cell r="A523" t="str">
            <v>B519</v>
          </cell>
          <cell r="B523">
            <v>519</v>
          </cell>
          <cell r="C523">
            <v>1538</v>
          </cell>
          <cell r="D523" t="str">
            <v>SANCHEZ ROMERO TERESITA DE JESUS</v>
          </cell>
          <cell r="E523">
            <v>41290</v>
          </cell>
          <cell r="F523" t="str">
            <v>STIPEJAL</v>
          </cell>
          <cell r="G523" t="str">
            <v>DIRECCION DE PRESTACIONES</v>
          </cell>
          <cell r="H523" t="str">
            <v>CASA HOGAR</v>
          </cell>
          <cell r="I523" t="str">
            <v>RECEPCIONISTA</v>
          </cell>
          <cell r="J523" t="str">
            <v>BS</v>
          </cell>
          <cell r="K523" t="str">
            <v>1 2 08 3 PR18 26</v>
          </cell>
          <cell r="P523">
            <v>0</v>
          </cell>
          <cell r="Q523" t="str">
            <v>11</v>
          </cell>
          <cell r="R523">
            <v>14472</v>
          </cell>
          <cell r="S523">
            <v>1093</v>
          </cell>
          <cell r="T523">
            <v>879</v>
          </cell>
          <cell r="U523">
            <v>16444</v>
          </cell>
          <cell r="V523">
            <v>14472</v>
          </cell>
          <cell r="W523" t="e">
            <v>#DIV/0!</v>
          </cell>
          <cell r="X523">
            <v>16444</v>
          </cell>
          <cell r="Y523" t="e">
            <v>#DIV/0!</v>
          </cell>
          <cell r="Z523" t="str">
            <v/>
          </cell>
        </row>
        <row r="524">
          <cell r="A524" t="str">
            <v>T520</v>
          </cell>
          <cell r="B524">
            <v>520</v>
          </cell>
          <cell r="C524">
            <v>1962</v>
          </cell>
          <cell r="D524" t="str">
            <v>CANO FLORES KAREN MICHEL</v>
          </cell>
          <cell r="E524">
            <v>43085</v>
          </cell>
          <cell r="F524" t="str">
            <v>N/A</v>
          </cell>
          <cell r="G524" t="str">
            <v>DIRECCION DE PRESTACIONES</v>
          </cell>
          <cell r="H524" t="str">
            <v>CASA HOGAR</v>
          </cell>
          <cell r="I524" t="str">
            <v>ENFERMERO</v>
          </cell>
          <cell r="J524" t="str">
            <v>TR</v>
          </cell>
          <cell r="K524" t="str">
            <v>1 2 08 3 PR18 26</v>
          </cell>
          <cell r="P524">
            <v>0</v>
          </cell>
          <cell r="Q524" t="str">
            <v>08</v>
          </cell>
          <cell r="R524">
            <v>12703</v>
          </cell>
          <cell r="S524">
            <v>0</v>
          </cell>
          <cell r="T524">
            <v>0</v>
          </cell>
          <cell r="U524">
            <v>12703</v>
          </cell>
          <cell r="V524">
            <v>12703</v>
          </cell>
          <cell r="W524" t="e">
            <v>#DIV/0!</v>
          </cell>
          <cell r="X524">
            <v>12703</v>
          </cell>
          <cell r="Y524" t="e">
            <v>#DIV/0!</v>
          </cell>
          <cell r="Z524">
            <v>0.03</v>
          </cell>
        </row>
        <row r="525">
          <cell r="A525" t="str">
            <v>T521</v>
          </cell>
          <cell r="B525">
            <v>521</v>
          </cell>
          <cell r="C525">
            <v>1845</v>
          </cell>
          <cell r="D525" t="str">
            <v>GONZALEZ PADILLA ALBERTO</v>
          </cell>
          <cell r="E525">
            <v>42416</v>
          </cell>
          <cell r="F525" t="str">
            <v>N/A</v>
          </cell>
          <cell r="G525" t="str">
            <v>DIRECCION DE PRESTACIONES</v>
          </cell>
          <cell r="H525" t="str">
            <v>CASA HOGAR</v>
          </cell>
          <cell r="I525" t="str">
            <v>ENFERMERO</v>
          </cell>
          <cell r="J525" t="str">
            <v>TR</v>
          </cell>
          <cell r="K525" t="str">
            <v>1 2 08 3 PR18 26</v>
          </cell>
          <cell r="P525">
            <v>0</v>
          </cell>
          <cell r="Q525" t="str">
            <v>08</v>
          </cell>
          <cell r="R525">
            <v>12703</v>
          </cell>
          <cell r="S525">
            <v>0</v>
          </cell>
          <cell r="T525">
            <v>0</v>
          </cell>
          <cell r="U525">
            <v>12703</v>
          </cell>
          <cell r="V525">
            <v>12703</v>
          </cell>
          <cell r="W525" t="e">
            <v>#DIV/0!</v>
          </cell>
          <cell r="X525">
            <v>12703</v>
          </cell>
          <cell r="Y525" t="e">
            <v>#DIV/0!</v>
          </cell>
          <cell r="Z525">
            <v>0.03</v>
          </cell>
        </row>
        <row r="526">
          <cell r="A526" t="str">
            <v>T522</v>
          </cell>
          <cell r="B526">
            <v>522</v>
          </cell>
          <cell r="C526">
            <v>1968</v>
          </cell>
          <cell r="D526" t="str">
            <v>MONCAYO GAMA GIBRAN JOSUE</v>
          </cell>
          <cell r="E526">
            <v>43450</v>
          </cell>
          <cell r="F526" t="str">
            <v>N/A</v>
          </cell>
          <cell r="G526" t="str">
            <v>DIRECCION DE PRESTACIONES</v>
          </cell>
          <cell r="H526" t="str">
            <v>CASA HOGAR</v>
          </cell>
          <cell r="I526" t="str">
            <v>ENFERMERO</v>
          </cell>
          <cell r="J526" t="str">
            <v>TR</v>
          </cell>
          <cell r="K526" t="str">
            <v>1 2 08 3 PR18 26</v>
          </cell>
          <cell r="P526">
            <v>0</v>
          </cell>
          <cell r="Q526" t="str">
            <v>08</v>
          </cell>
          <cell r="R526">
            <v>12703</v>
          </cell>
          <cell r="S526">
            <v>0</v>
          </cell>
          <cell r="T526">
            <v>0</v>
          </cell>
          <cell r="U526">
            <v>12703</v>
          </cell>
          <cell r="V526">
            <v>12703</v>
          </cell>
          <cell r="W526" t="e">
            <v>#DIV/0!</v>
          </cell>
          <cell r="X526">
            <v>12703</v>
          </cell>
          <cell r="Y526" t="e">
            <v>#DIV/0!</v>
          </cell>
          <cell r="Z526">
            <v>0.03</v>
          </cell>
        </row>
        <row r="527">
          <cell r="A527" t="str">
            <v>T523</v>
          </cell>
          <cell r="B527">
            <v>523</v>
          </cell>
          <cell r="C527">
            <v>1676</v>
          </cell>
          <cell r="D527" t="str">
            <v>VALDERRAMA RIVERA VICTOR MANUEL</v>
          </cell>
          <cell r="E527">
            <v>42416</v>
          </cell>
          <cell r="F527" t="str">
            <v>N/A</v>
          </cell>
          <cell r="G527" t="str">
            <v>DIRECCION DE PRESTACIONES</v>
          </cell>
          <cell r="H527" t="str">
            <v>CASA HOGAR</v>
          </cell>
          <cell r="I527" t="str">
            <v>ENFERMERO</v>
          </cell>
          <cell r="J527" t="str">
            <v>TR</v>
          </cell>
          <cell r="K527" t="str">
            <v>1 2 08 3 PR18 26</v>
          </cell>
          <cell r="P527">
            <v>0</v>
          </cell>
          <cell r="Q527" t="str">
            <v>08</v>
          </cell>
          <cell r="R527">
            <v>12703</v>
          </cell>
          <cell r="S527">
            <v>0</v>
          </cell>
          <cell r="T527">
            <v>0</v>
          </cell>
          <cell r="U527">
            <v>12703</v>
          </cell>
          <cell r="V527">
            <v>12703</v>
          </cell>
          <cell r="W527" t="e">
            <v>#DIV/0!</v>
          </cell>
          <cell r="X527">
            <v>12703</v>
          </cell>
          <cell r="Y527" t="e">
            <v>#DIV/0!</v>
          </cell>
          <cell r="Z527">
            <v>0.03</v>
          </cell>
        </row>
        <row r="528">
          <cell r="A528" t="str">
            <v>T524</v>
          </cell>
          <cell r="B528">
            <v>524</v>
          </cell>
          <cell r="C528">
            <v>2287</v>
          </cell>
          <cell r="D528" t="str">
            <v>GARCIA CARDENAS LUIS FELIPE</v>
          </cell>
          <cell r="E528">
            <v>43832</v>
          </cell>
          <cell r="F528" t="str">
            <v>N/A</v>
          </cell>
          <cell r="G528" t="str">
            <v>DIRECCION DE PRESTACIONES</v>
          </cell>
          <cell r="H528" t="str">
            <v>CASA HOGAR</v>
          </cell>
          <cell r="I528" t="str">
            <v>ENFERMERO</v>
          </cell>
          <cell r="J528" t="str">
            <v>TR</v>
          </cell>
          <cell r="K528" t="str">
            <v>1 2 08 3 PR18 26</v>
          </cell>
          <cell r="P528">
            <v>0</v>
          </cell>
          <cell r="Q528" t="str">
            <v>08</v>
          </cell>
          <cell r="R528">
            <v>12703</v>
          </cell>
          <cell r="S528">
            <v>0</v>
          </cell>
          <cell r="T528">
            <v>0</v>
          </cell>
          <cell r="U528">
            <v>12703</v>
          </cell>
          <cell r="V528">
            <v>12703</v>
          </cell>
          <cell r="W528" t="e">
            <v>#DIV/0!</v>
          </cell>
          <cell r="X528">
            <v>12703</v>
          </cell>
          <cell r="Y528" t="e">
            <v>#DIV/0!</v>
          </cell>
          <cell r="Z528">
            <v>0.03</v>
          </cell>
        </row>
        <row r="529">
          <cell r="A529" t="str">
            <v>T525</v>
          </cell>
          <cell r="B529">
            <v>525</v>
          </cell>
          <cell r="C529">
            <v>2016</v>
          </cell>
          <cell r="D529" t="str">
            <v>AZPEITIA SANTILLAN EMMANUEL ALEJANDRO</v>
          </cell>
          <cell r="E529">
            <v>43252</v>
          </cell>
          <cell r="F529" t="str">
            <v>N/A</v>
          </cell>
          <cell r="G529" t="str">
            <v>DIRECCION DE PRESTACIONES</v>
          </cell>
          <cell r="H529" t="str">
            <v>CASA HOGAR</v>
          </cell>
          <cell r="I529" t="str">
            <v>OFICIAL DE MANTENIMIENTO</v>
          </cell>
          <cell r="J529" t="str">
            <v>TR</v>
          </cell>
          <cell r="K529" t="str">
            <v>1 2 08 3 PR18 26</v>
          </cell>
          <cell r="P529">
            <v>0</v>
          </cell>
          <cell r="Q529" t="str">
            <v>05</v>
          </cell>
          <cell r="R529">
            <v>11260</v>
          </cell>
          <cell r="S529">
            <v>0</v>
          </cell>
          <cell r="T529">
            <v>0</v>
          </cell>
          <cell r="U529">
            <v>11260</v>
          </cell>
          <cell r="V529">
            <v>11260</v>
          </cell>
          <cell r="W529" t="e">
            <v>#DIV/0!</v>
          </cell>
          <cell r="X529">
            <v>11260</v>
          </cell>
          <cell r="Y529" t="e">
            <v>#DIV/0!</v>
          </cell>
          <cell r="Z529" t="str">
            <v/>
          </cell>
        </row>
        <row r="530">
          <cell r="A530" t="str">
            <v>T526</v>
          </cell>
          <cell r="B530">
            <v>526</v>
          </cell>
          <cell r="C530">
            <v>1725</v>
          </cell>
          <cell r="D530" t="str">
            <v>GALLARDO AVILA MARGARITA</v>
          </cell>
          <cell r="E530">
            <v>41821</v>
          </cell>
          <cell r="F530" t="str">
            <v>N/A</v>
          </cell>
          <cell r="G530" t="str">
            <v>DIRECCION DE PRESTACIONES</v>
          </cell>
          <cell r="H530" t="str">
            <v>CASA HOGAR</v>
          </cell>
          <cell r="I530" t="str">
            <v>AUXILIAR DE COCINA</v>
          </cell>
          <cell r="J530" t="str">
            <v>TR</v>
          </cell>
          <cell r="K530" t="str">
            <v>1 2 08 3 PR18 26</v>
          </cell>
          <cell r="P530">
            <v>0</v>
          </cell>
          <cell r="Q530" t="str">
            <v>03</v>
          </cell>
          <cell r="R530">
            <v>10720</v>
          </cell>
          <cell r="S530">
            <v>0</v>
          </cell>
          <cell r="T530">
            <v>0</v>
          </cell>
          <cell r="U530">
            <v>10720</v>
          </cell>
          <cell r="V530">
            <v>10720</v>
          </cell>
          <cell r="W530" t="e">
            <v>#DIV/0!</v>
          </cell>
          <cell r="X530">
            <v>10720</v>
          </cell>
          <cell r="Y530" t="e">
            <v>#DIV/0!</v>
          </cell>
          <cell r="Z530" t="str">
            <v/>
          </cell>
        </row>
        <row r="531">
          <cell r="A531" t="str">
            <v>T527</v>
          </cell>
          <cell r="B531">
            <v>527</v>
          </cell>
          <cell r="C531">
            <v>1883</v>
          </cell>
          <cell r="D531" t="str">
            <v>HERNANDEZ CASTAÑEDA MAYRA DEL SAGRARIO</v>
          </cell>
          <cell r="E531">
            <v>42436</v>
          </cell>
          <cell r="F531" t="str">
            <v>N/A</v>
          </cell>
          <cell r="G531" t="str">
            <v>DIRECCION DE PRESTACIONES</v>
          </cell>
          <cell r="H531" t="str">
            <v>CASA HOGAR</v>
          </cell>
          <cell r="I531" t="str">
            <v>AUXILIAR DE COCINA</v>
          </cell>
          <cell r="J531" t="str">
            <v>TR</v>
          </cell>
          <cell r="K531" t="str">
            <v>1 2 08 3 PR18 26</v>
          </cell>
          <cell r="P531">
            <v>0</v>
          </cell>
          <cell r="Q531" t="str">
            <v>03</v>
          </cell>
          <cell r="R531">
            <v>10720</v>
          </cell>
          <cell r="S531">
            <v>0</v>
          </cell>
          <cell r="T531">
            <v>0</v>
          </cell>
          <cell r="U531">
            <v>10720</v>
          </cell>
          <cell r="V531">
            <v>10720</v>
          </cell>
          <cell r="W531" t="e">
            <v>#DIV/0!</v>
          </cell>
          <cell r="X531">
            <v>10720</v>
          </cell>
          <cell r="Y531" t="e">
            <v>#DIV/0!</v>
          </cell>
          <cell r="Z531" t="str">
            <v/>
          </cell>
        </row>
        <row r="532">
          <cell r="A532" t="str">
            <v>B528</v>
          </cell>
          <cell r="B532">
            <v>528</v>
          </cell>
          <cell r="C532">
            <v>660</v>
          </cell>
          <cell r="D532" t="str">
            <v>GONZALEZ NUÑEZ MARIA MAYANIN</v>
          </cell>
          <cell r="E532">
            <v>36907</v>
          </cell>
          <cell r="F532" t="str">
            <v>N/A</v>
          </cell>
          <cell r="G532" t="str">
            <v>DIRECCION DE PRESTACIONES</v>
          </cell>
          <cell r="H532" t="str">
            <v>CASA HOGAR</v>
          </cell>
          <cell r="I532" t="str">
            <v>ENFERMERA GENERAL</v>
          </cell>
          <cell r="J532" t="str">
            <v>BC</v>
          </cell>
          <cell r="K532" t="str">
            <v>1 2 08 3 PR18 26</v>
          </cell>
          <cell r="P532">
            <v>0</v>
          </cell>
          <cell r="Q532" t="str">
            <v>00</v>
          </cell>
          <cell r="R532">
            <v>15690</v>
          </cell>
          <cell r="S532">
            <v>1000</v>
          </cell>
          <cell r="T532">
            <v>955</v>
          </cell>
          <cell r="U532">
            <v>17645</v>
          </cell>
          <cell r="V532">
            <v>15690</v>
          </cell>
          <cell r="W532" t="e">
            <v>#DIV/0!</v>
          </cell>
          <cell r="X532">
            <v>17645</v>
          </cell>
          <cell r="Y532" t="e">
            <v>#DIV/0!</v>
          </cell>
          <cell r="Z532">
            <v>0.03</v>
          </cell>
        </row>
        <row r="533">
          <cell r="A533" t="str">
            <v>B529</v>
          </cell>
          <cell r="B533">
            <v>529</v>
          </cell>
          <cell r="C533">
            <v>623</v>
          </cell>
          <cell r="D533" t="str">
            <v>MAYORGA RAYGOZA MARIA AMPARO</v>
          </cell>
          <cell r="E533">
            <v>36831</v>
          </cell>
          <cell r="F533" t="str">
            <v>STIPEJAL</v>
          </cell>
          <cell r="G533" t="str">
            <v>DIRECCION DE PRESTACIONES</v>
          </cell>
          <cell r="H533" t="str">
            <v>CASA HOGAR</v>
          </cell>
          <cell r="I533" t="str">
            <v>COORDINADOR ESPECIALIZADO B</v>
          </cell>
          <cell r="J533" t="str">
            <v>BS</v>
          </cell>
          <cell r="K533" t="str">
            <v>1 2 08 3 PR18 26</v>
          </cell>
          <cell r="P533">
            <v>0</v>
          </cell>
          <cell r="Q533" t="str">
            <v>00</v>
          </cell>
          <cell r="R533">
            <v>17437</v>
          </cell>
          <cell r="S533">
            <v>1000</v>
          </cell>
          <cell r="T533">
            <v>955</v>
          </cell>
          <cell r="U533">
            <v>19392</v>
          </cell>
          <cell r="V533">
            <v>17437</v>
          </cell>
          <cell r="W533" t="e">
            <v>#DIV/0!</v>
          </cell>
          <cell r="X533">
            <v>19392</v>
          </cell>
          <cell r="Y533" t="e">
            <v>#DIV/0!</v>
          </cell>
          <cell r="Z533" t="str">
            <v/>
          </cell>
        </row>
        <row r="534">
          <cell r="A534" t="str">
            <v>B530</v>
          </cell>
          <cell r="B534">
            <v>530</v>
          </cell>
          <cell r="C534">
            <v>607</v>
          </cell>
          <cell r="D534" t="str">
            <v>ALVAREZ PEREZ MARIA DE LA LUZ</v>
          </cell>
          <cell r="E534">
            <v>36785</v>
          </cell>
          <cell r="F534" t="str">
            <v>STIPEJAL</v>
          </cell>
          <cell r="G534" t="str">
            <v>DIRECCION DE PRESTACIONES</v>
          </cell>
          <cell r="H534" t="str">
            <v>CASA HOGAR</v>
          </cell>
          <cell r="I534" t="str">
            <v>TRABAJADORA SOCIAL A</v>
          </cell>
          <cell r="J534" t="str">
            <v>BS</v>
          </cell>
          <cell r="K534" t="str">
            <v>1 2 08 3 PR18 26</v>
          </cell>
          <cell r="P534">
            <v>0</v>
          </cell>
          <cell r="Q534" t="str">
            <v>00</v>
          </cell>
          <cell r="R534">
            <v>16098</v>
          </cell>
          <cell r="S534">
            <v>1000</v>
          </cell>
          <cell r="T534">
            <v>955</v>
          </cell>
          <cell r="U534">
            <v>18053</v>
          </cell>
          <cell r="V534">
            <v>16098</v>
          </cell>
          <cell r="W534" t="e">
            <v>#DIV/0!</v>
          </cell>
          <cell r="X534">
            <v>18053</v>
          </cell>
          <cell r="Y534" t="e">
            <v>#DIV/0!</v>
          </cell>
          <cell r="Z534" t="str">
            <v/>
          </cell>
        </row>
        <row r="535">
          <cell r="A535" t="str">
            <v>B531</v>
          </cell>
          <cell r="B535">
            <v>531</v>
          </cell>
          <cell r="C535">
            <v>633</v>
          </cell>
          <cell r="D535" t="str">
            <v>CARDENAS NAVA MARISABEL</v>
          </cell>
          <cell r="E535">
            <v>36907</v>
          </cell>
          <cell r="F535" t="str">
            <v>SIEIPEJAL</v>
          </cell>
          <cell r="G535" t="str">
            <v>DIRECCION DE PRESTACIONES</v>
          </cell>
          <cell r="H535" t="str">
            <v>CASA HOGAR</v>
          </cell>
          <cell r="I535" t="str">
            <v>ENFERMERA GENERAL</v>
          </cell>
          <cell r="J535" t="str">
            <v>BS</v>
          </cell>
          <cell r="K535" t="str">
            <v>1 2 08 3 PR18 26</v>
          </cell>
          <cell r="P535">
            <v>0</v>
          </cell>
          <cell r="Q535" t="str">
            <v>00</v>
          </cell>
          <cell r="R535">
            <v>15690</v>
          </cell>
          <cell r="S535">
            <v>1000</v>
          </cell>
          <cell r="T535">
            <v>955</v>
          </cell>
          <cell r="U535">
            <v>17645</v>
          </cell>
          <cell r="V535">
            <v>15690</v>
          </cell>
          <cell r="W535" t="e">
            <v>#DIV/0!</v>
          </cell>
          <cell r="X535">
            <v>17645</v>
          </cell>
          <cell r="Y535" t="e">
            <v>#DIV/0!</v>
          </cell>
          <cell r="Z535">
            <v>0.03</v>
          </cell>
        </row>
        <row r="536">
          <cell r="A536" t="str">
            <v>B532</v>
          </cell>
          <cell r="B536">
            <v>532</v>
          </cell>
          <cell r="C536">
            <v>91</v>
          </cell>
          <cell r="D536" t="str">
            <v>GALLEGOS VELAZQUEZ MARIA</v>
          </cell>
          <cell r="E536">
            <v>32955</v>
          </cell>
          <cell r="F536" t="str">
            <v>STIPEJAL</v>
          </cell>
          <cell r="G536" t="str">
            <v>DIRECCION DE PRESTACIONES</v>
          </cell>
          <cell r="H536" t="str">
            <v>CASA HOGAR</v>
          </cell>
          <cell r="I536" t="str">
            <v>ENFERMERA GENERAL</v>
          </cell>
          <cell r="J536" t="str">
            <v>BS</v>
          </cell>
          <cell r="K536" t="str">
            <v>1 2 08 3 PR18 26</v>
          </cell>
          <cell r="P536">
            <v>0</v>
          </cell>
          <cell r="Q536" t="str">
            <v>00</v>
          </cell>
          <cell r="R536">
            <v>15690</v>
          </cell>
          <cell r="S536">
            <v>1000</v>
          </cell>
          <cell r="T536">
            <v>955</v>
          </cell>
          <cell r="U536">
            <v>17645</v>
          </cell>
          <cell r="V536">
            <v>15690</v>
          </cell>
          <cell r="W536" t="e">
            <v>#DIV/0!</v>
          </cell>
          <cell r="X536">
            <v>17645</v>
          </cell>
          <cell r="Y536" t="e">
            <v>#DIV/0!</v>
          </cell>
          <cell r="Z536">
            <v>0.03</v>
          </cell>
        </row>
        <row r="537">
          <cell r="A537" t="str">
            <v>B533</v>
          </cell>
          <cell r="B537">
            <v>533</v>
          </cell>
          <cell r="C537">
            <v>631</v>
          </cell>
          <cell r="D537" t="str">
            <v>JUAREZ GUTIERREZ ADRIANA</v>
          </cell>
          <cell r="E537">
            <v>36899</v>
          </cell>
          <cell r="F537" t="str">
            <v>STIPEJAL</v>
          </cell>
          <cell r="G537" t="str">
            <v>DIRECCION DE PRESTACIONES</v>
          </cell>
          <cell r="H537" t="str">
            <v>CASA HOGAR</v>
          </cell>
          <cell r="I537" t="str">
            <v>ENFERMERA GENERAL</v>
          </cell>
          <cell r="J537" t="str">
            <v>BS</v>
          </cell>
          <cell r="K537" t="str">
            <v>1 2 08 3 PR18 26</v>
          </cell>
          <cell r="P537">
            <v>0</v>
          </cell>
          <cell r="Q537" t="str">
            <v>00</v>
          </cell>
          <cell r="R537">
            <v>15690</v>
          </cell>
          <cell r="S537">
            <v>1000</v>
          </cell>
          <cell r="T537">
            <v>955</v>
          </cell>
          <cell r="U537">
            <v>17645</v>
          </cell>
          <cell r="V537">
            <v>15690</v>
          </cell>
          <cell r="W537" t="e">
            <v>#DIV/0!</v>
          </cell>
          <cell r="X537">
            <v>17645</v>
          </cell>
          <cell r="Y537" t="e">
            <v>#DIV/0!</v>
          </cell>
          <cell r="Z537">
            <v>0.03</v>
          </cell>
        </row>
        <row r="538">
          <cell r="A538" t="str">
            <v>B534</v>
          </cell>
          <cell r="B538">
            <v>534</v>
          </cell>
          <cell r="C538">
            <v>635</v>
          </cell>
          <cell r="D538" t="str">
            <v>PACHECO GARCIA MARIA DE JESUS</v>
          </cell>
          <cell r="E538">
            <v>36907</v>
          </cell>
          <cell r="F538" t="str">
            <v>SIEIPEJAL</v>
          </cell>
          <cell r="G538" t="str">
            <v>DIRECCION DE PRESTACIONES</v>
          </cell>
          <cell r="H538" t="str">
            <v>CASA HOGAR</v>
          </cell>
          <cell r="I538" t="str">
            <v>ENFERMERA GENERAL</v>
          </cell>
          <cell r="J538" t="str">
            <v>BS</v>
          </cell>
          <cell r="K538" t="str">
            <v>1 2 08 3 PR18 26</v>
          </cell>
          <cell r="P538">
            <v>0</v>
          </cell>
          <cell r="Q538" t="str">
            <v>00</v>
          </cell>
          <cell r="R538">
            <v>15690</v>
          </cell>
          <cell r="S538">
            <v>1000</v>
          </cell>
          <cell r="T538">
            <v>955</v>
          </cell>
          <cell r="U538">
            <v>17645</v>
          </cell>
          <cell r="V538">
            <v>15690</v>
          </cell>
          <cell r="W538" t="e">
            <v>#DIV/0!</v>
          </cell>
          <cell r="X538">
            <v>17645</v>
          </cell>
          <cell r="Y538" t="e">
            <v>#DIV/0!</v>
          </cell>
          <cell r="Z538">
            <v>0.03</v>
          </cell>
        </row>
        <row r="539">
          <cell r="A539" t="str">
            <v>B535</v>
          </cell>
          <cell r="B539">
            <v>535</v>
          </cell>
          <cell r="C539">
            <v>696</v>
          </cell>
          <cell r="D539" t="str">
            <v>TAVERA PALOMINO MARTHA LETICIA</v>
          </cell>
          <cell r="E539">
            <v>37043</v>
          </cell>
          <cell r="F539" t="str">
            <v>STIPEJAL</v>
          </cell>
          <cell r="G539" t="str">
            <v>DIRECCION DE PRESTACIONES</v>
          </cell>
          <cell r="H539" t="str">
            <v>CASA HOGAR</v>
          </cell>
          <cell r="I539" t="str">
            <v>ENFERMERA GENERAL</v>
          </cell>
          <cell r="J539" t="str">
            <v>BS</v>
          </cell>
          <cell r="K539" t="str">
            <v>1 2 08 3 PR18 26</v>
          </cell>
          <cell r="P539">
            <v>0</v>
          </cell>
          <cell r="Q539" t="str">
            <v>00</v>
          </cell>
          <cell r="R539">
            <v>15690</v>
          </cell>
          <cell r="S539">
            <v>1000</v>
          </cell>
          <cell r="T539">
            <v>955</v>
          </cell>
          <cell r="U539">
            <v>17645</v>
          </cell>
          <cell r="V539">
            <v>15690</v>
          </cell>
          <cell r="W539" t="e">
            <v>#DIV/0!</v>
          </cell>
          <cell r="X539">
            <v>17645</v>
          </cell>
          <cell r="Y539" t="e">
            <v>#DIV/0!</v>
          </cell>
          <cell r="Z539">
            <v>0.03</v>
          </cell>
        </row>
        <row r="540">
          <cell r="A540" t="str">
            <v>B536</v>
          </cell>
          <cell r="B540">
            <v>536</v>
          </cell>
          <cell r="C540">
            <v>1687</v>
          </cell>
          <cell r="D540" t="str">
            <v>AGREDANO AVILA JOSE</v>
          </cell>
          <cell r="E540">
            <v>43313</v>
          </cell>
          <cell r="F540" t="str">
            <v>STIPEJAL</v>
          </cell>
          <cell r="G540" t="str">
            <v>DIRECCION DE PRESTACIONES</v>
          </cell>
          <cell r="H540" t="str">
            <v>CASA HOGAR</v>
          </cell>
          <cell r="I540" t="str">
            <v>ENFERMERO GENERAL</v>
          </cell>
          <cell r="J540" t="str">
            <v>BS</v>
          </cell>
          <cell r="K540" t="str">
            <v>1 2 08 3 PR18 26</v>
          </cell>
          <cell r="P540">
            <v>0</v>
          </cell>
          <cell r="Q540" t="str">
            <v>00</v>
          </cell>
          <cell r="R540">
            <v>15690</v>
          </cell>
          <cell r="S540">
            <v>1000</v>
          </cell>
          <cell r="T540">
            <v>955</v>
          </cell>
          <cell r="U540">
            <v>17645</v>
          </cell>
          <cell r="V540">
            <v>15690</v>
          </cell>
          <cell r="W540" t="e">
            <v>#DIV/0!</v>
          </cell>
          <cell r="X540">
            <v>17645</v>
          </cell>
          <cell r="Y540" t="e">
            <v>#DIV/0!</v>
          </cell>
          <cell r="Z540">
            <v>0.03</v>
          </cell>
        </row>
        <row r="541">
          <cell r="A541" t="str">
            <v>B537</v>
          </cell>
          <cell r="B541">
            <v>537</v>
          </cell>
          <cell r="C541">
            <v>622</v>
          </cell>
          <cell r="D541" t="str">
            <v>REYES GIL MARIA DEL CARMEN</v>
          </cell>
          <cell r="E541">
            <v>36831</v>
          </cell>
          <cell r="F541" t="str">
            <v>STIPEJAL</v>
          </cell>
          <cell r="G541" t="str">
            <v>DIRECCION DE PRESTACIONES</v>
          </cell>
          <cell r="H541" t="str">
            <v>CASA HOGAR</v>
          </cell>
          <cell r="I541" t="str">
            <v>DIETISTA</v>
          </cell>
          <cell r="J541" t="str">
            <v>BS</v>
          </cell>
          <cell r="K541" t="str">
            <v>1 2 08 3 PR18 26</v>
          </cell>
          <cell r="P541">
            <v>0</v>
          </cell>
          <cell r="Q541" t="str">
            <v>00</v>
          </cell>
          <cell r="R541">
            <v>15347</v>
          </cell>
          <cell r="S541">
            <v>1000</v>
          </cell>
          <cell r="T541">
            <v>955</v>
          </cell>
          <cell r="U541">
            <v>17302</v>
          </cell>
          <cell r="V541">
            <v>15347</v>
          </cell>
          <cell r="W541" t="e">
            <v>#DIV/0!</v>
          </cell>
          <cell r="X541">
            <v>17302</v>
          </cell>
          <cell r="Y541" t="e">
            <v>#DIV/0!</v>
          </cell>
          <cell r="Z541" t="str">
            <v/>
          </cell>
        </row>
        <row r="542">
          <cell r="A542" t="str">
            <v>B538</v>
          </cell>
          <cell r="B542">
            <v>538</v>
          </cell>
          <cell r="C542">
            <v>535</v>
          </cell>
          <cell r="D542" t="str">
            <v>RUBIO CARRILLO MARCIANO</v>
          </cell>
          <cell r="E542">
            <v>36526</v>
          </cell>
          <cell r="F542" t="str">
            <v>STIPEJAL</v>
          </cell>
          <cell r="G542" t="str">
            <v>DIRECCION DE PRESTACIONES</v>
          </cell>
          <cell r="H542" t="str">
            <v>CASA HOGAR</v>
          </cell>
          <cell r="I542" t="str">
            <v>CHOFER</v>
          </cell>
          <cell r="J542" t="str">
            <v>BS</v>
          </cell>
          <cell r="K542" t="str">
            <v>1 2 08 3 PR18 26</v>
          </cell>
          <cell r="P542">
            <v>0</v>
          </cell>
          <cell r="Q542" t="str">
            <v>00</v>
          </cell>
          <cell r="R542">
            <v>13953</v>
          </cell>
          <cell r="S542">
            <v>1000</v>
          </cell>
          <cell r="T542">
            <v>955</v>
          </cell>
          <cell r="U542">
            <v>15908</v>
          </cell>
          <cell r="V542">
            <v>13953</v>
          </cell>
          <cell r="W542" t="e">
            <v>#DIV/0!</v>
          </cell>
          <cell r="X542">
            <v>15908</v>
          </cell>
          <cell r="Y542" t="e">
            <v>#DIV/0!</v>
          </cell>
          <cell r="Z542" t="str">
            <v/>
          </cell>
        </row>
        <row r="543">
          <cell r="A543" t="str">
            <v>B539</v>
          </cell>
          <cell r="B543">
            <v>539</v>
          </cell>
          <cell r="C543">
            <v>647</v>
          </cell>
          <cell r="D543" t="str">
            <v>VALENZUELA CONTRERAS RAMONA</v>
          </cell>
          <cell r="E543">
            <v>36907</v>
          </cell>
          <cell r="F543" t="str">
            <v>SIEIPEJAL</v>
          </cell>
          <cell r="G543" t="str">
            <v>DIRECCION DE PRESTACIONES</v>
          </cell>
          <cell r="H543" t="str">
            <v>CASA HOGAR</v>
          </cell>
          <cell r="I543" t="str">
            <v>COCINERA</v>
          </cell>
          <cell r="J543" t="str">
            <v>BS</v>
          </cell>
          <cell r="K543" t="str">
            <v>1 2 08 3 PR18 26</v>
          </cell>
          <cell r="P543">
            <v>0</v>
          </cell>
          <cell r="Q543" t="str">
            <v>00</v>
          </cell>
          <cell r="R543">
            <v>13953</v>
          </cell>
          <cell r="S543">
            <v>1000</v>
          </cell>
          <cell r="T543">
            <v>955</v>
          </cell>
          <cell r="U543">
            <v>15908</v>
          </cell>
          <cell r="V543">
            <v>13953</v>
          </cell>
          <cell r="W543" t="e">
            <v>#DIV/0!</v>
          </cell>
          <cell r="X543">
            <v>15908</v>
          </cell>
          <cell r="Y543" t="e">
            <v>#DIV/0!</v>
          </cell>
          <cell r="Z543" t="str">
            <v/>
          </cell>
        </row>
        <row r="544">
          <cell r="A544" t="str">
            <v>B540</v>
          </cell>
          <cell r="B544">
            <v>540</v>
          </cell>
          <cell r="C544">
            <v>657</v>
          </cell>
          <cell r="D544" t="str">
            <v>ESTRADA RIVERA MARIA BARBARA</v>
          </cell>
          <cell r="E544">
            <v>36907</v>
          </cell>
          <cell r="F544" t="str">
            <v>STIPEJAL</v>
          </cell>
          <cell r="G544" t="str">
            <v>DIRECCION DE PRESTACIONES</v>
          </cell>
          <cell r="H544" t="str">
            <v>CASA HOGAR</v>
          </cell>
          <cell r="I544" t="str">
            <v>COCINERA</v>
          </cell>
          <cell r="J544" t="str">
            <v>BS</v>
          </cell>
          <cell r="K544" t="str">
            <v>1 2 08 3 PR18 26</v>
          </cell>
          <cell r="P544">
            <v>0</v>
          </cell>
          <cell r="Q544" t="str">
            <v>00</v>
          </cell>
          <cell r="R544">
            <v>13953</v>
          </cell>
          <cell r="S544">
            <v>1000</v>
          </cell>
          <cell r="T544">
            <v>955</v>
          </cell>
          <cell r="U544">
            <v>15908</v>
          </cell>
          <cell r="V544">
            <v>13953</v>
          </cell>
          <cell r="W544" t="e">
            <v>#DIV/0!</v>
          </cell>
          <cell r="X544">
            <v>15908</v>
          </cell>
          <cell r="Y544" t="e">
            <v>#DIV/0!</v>
          </cell>
          <cell r="Z544" t="str">
            <v/>
          </cell>
        </row>
        <row r="545">
          <cell r="A545" t="str">
            <v>B541</v>
          </cell>
          <cell r="B545">
            <v>541</v>
          </cell>
          <cell r="C545">
            <v>719</v>
          </cell>
          <cell r="D545" t="str">
            <v>TORRES LOPEZ ALICIA</v>
          </cell>
          <cell r="E545">
            <v>37668</v>
          </cell>
          <cell r="F545" t="str">
            <v>SIEIPEJAL</v>
          </cell>
          <cell r="G545" t="str">
            <v>DIRECCION DE PRESTACIONES</v>
          </cell>
          <cell r="H545" t="str">
            <v>CASA HOGAR</v>
          </cell>
          <cell r="I545" t="str">
            <v>COCINERA</v>
          </cell>
          <cell r="J545" t="str">
            <v>BS</v>
          </cell>
          <cell r="K545" t="str">
            <v>1 2 08 3 PR18 26</v>
          </cell>
          <cell r="P545">
            <v>0</v>
          </cell>
          <cell r="Q545" t="str">
            <v>00</v>
          </cell>
          <cell r="R545">
            <v>13953</v>
          </cell>
          <cell r="S545">
            <v>1000</v>
          </cell>
          <cell r="T545">
            <v>955</v>
          </cell>
          <cell r="U545">
            <v>15908</v>
          </cell>
          <cell r="V545">
            <v>13953</v>
          </cell>
          <cell r="W545" t="e">
            <v>#DIV/0!</v>
          </cell>
          <cell r="X545">
            <v>15908</v>
          </cell>
          <cell r="Y545" t="e">
            <v>#DIV/0!</v>
          </cell>
          <cell r="Z545" t="str">
            <v/>
          </cell>
        </row>
        <row r="546">
          <cell r="A546" t="str">
            <v>B542</v>
          </cell>
          <cell r="B546">
            <v>542</v>
          </cell>
          <cell r="C546">
            <v>1429</v>
          </cell>
          <cell r="D546" t="str">
            <v>HERNANDEZ LOMELI ROBERTO CARLOS</v>
          </cell>
          <cell r="E546">
            <v>41061</v>
          </cell>
          <cell r="F546" t="str">
            <v>STIPEJAL</v>
          </cell>
          <cell r="G546" t="str">
            <v>DIRECCION DE PRESTACIONES</v>
          </cell>
          <cell r="H546" t="str">
            <v>CASA HOGAR</v>
          </cell>
          <cell r="I546" t="str">
            <v>OFICIAL DE MANTENIMIENTO DE INMUEBLES A</v>
          </cell>
          <cell r="J546" t="str">
            <v>BS</v>
          </cell>
          <cell r="K546" t="str">
            <v>1 2 08 3 PR18 26</v>
          </cell>
          <cell r="P546">
            <v>0</v>
          </cell>
          <cell r="Q546" t="str">
            <v>00</v>
          </cell>
          <cell r="R546">
            <v>12701</v>
          </cell>
          <cell r="S546">
            <v>1000</v>
          </cell>
          <cell r="T546">
            <v>955</v>
          </cell>
          <cell r="U546">
            <v>14656</v>
          </cell>
          <cell r="V546">
            <v>12701</v>
          </cell>
          <cell r="W546" t="e">
            <v>#DIV/0!</v>
          </cell>
          <cell r="X546">
            <v>14656</v>
          </cell>
          <cell r="Y546" t="e">
            <v>#DIV/0!</v>
          </cell>
          <cell r="Z546" t="str">
            <v/>
          </cell>
        </row>
        <row r="547">
          <cell r="A547" t="str">
            <v>B543</v>
          </cell>
          <cell r="B547">
            <v>543</v>
          </cell>
          <cell r="C547">
            <v>640</v>
          </cell>
          <cell r="D547" t="str">
            <v>RAMIREZ HERNANDEZ ESTELA</v>
          </cell>
          <cell r="E547">
            <v>36907</v>
          </cell>
          <cell r="F547" t="str">
            <v>STIPEJAL</v>
          </cell>
          <cell r="G547" t="str">
            <v>DIRECCION DE PRESTACIONES</v>
          </cell>
          <cell r="H547" t="str">
            <v>CASA HOGAR</v>
          </cell>
          <cell r="I547" t="str">
            <v>AUXILIAR DE COCINA</v>
          </cell>
          <cell r="J547" t="str">
            <v>BS</v>
          </cell>
          <cell r="K547" t="str">
            <v>1 2 08 3 PR18 26</v>
          </cell>
          <cell r="P547">
            <v>0</v>
          </cell>
          <cell r="Q547" t="str">
            <v>00</v>
          </cell>
          <cell r="R547">
            <v>12484</v>
          </cell>
          <cell r="S547">
            <v>1000</v>
          </cell>
          <cell r="T547">
            <v>955</v>
          </cell>
          <cell r="U547">
            <v>14439</v>
          </cell>
          <cell r="V547">
            <v>12484</v>
          </cell>
          <cell r="W547" t="e">
            <v>#DIV/0!</v>
          </cell>
          <cell r="X547">
            <v>14439</v>
          </cell>
          <cell r="Y547" t="e">
            <v>#DIV/0!</v>
          </cell>
          <cell r="Z547" t="str">
            <v/>
          </cell>
        </row>
        <row r="548">
          <cell r="A548" t="str">
            <v>B544</v>
          </cell>
          <cell r="B548">
            <v>544</v>
          </cell>
          <cell r="C548">
            <v>821</v>
          </cell>
          <cell r="D548" t="str">
            <v>VELAZQUEZ MARTINEZ MA ISABEL</v>
          </cell>
          <cell r="E548">
            <v>37576</v>
          </cell>
          <cell r="F548" t="str">
            <v>STIPEJAL</v>
          </cell>
          <cell r="G548" t="str">
            <v>DIRECCION DE PRESTACIONES</v>
          </cell>
          <cell r="H548" t="str">
            <v>CASA HOGAR</v>
          </cell>
          <cell r="I548" t="str">
            <v>CAMARISTA</v>
          </cell>
          <cell r="J548" t="str">
            <v>BS</v>
          </cell>
          <cell r="K548" t="str">
            <v>1 2 08 3 PR18 26</v>
          </cell>
          <cell r="P548">
            <v>0</v>
          </cell>
          <cell r="Q548" t="str">
            <v>00</v>
          </cell>
          <cell r="R548">
            <v>12484</v>
          </cell>
          <cell r="S548">
            <v>1000</v>
          </cell>
          <cell r="T548">
            <v>955</v>
          </cell>
          <cell r="U548">
            <v>14439</v>
          </cell>
          <cell r="V548">
            <v>12484</v>
          </cell>
          <cell r="W548" t="e">
            <v>#DIV/0!</v>
          </cell>
          <cell r="X548">
            <v>14439</v>
          </cell>
          <cell r="Y548" t="e">
            <v>#DIV/0!</v>
          </cell>
          <cell r="Z548" t="str">
            <v/>
          </cell>
        </row>
        <row r="549">
          <cell r="A549" t="str">
            <v>B545</v>
          </cell>
          <cell r="B549">
            <v>545</v>
          </cell>
          <cell r="C549">
            <v>853</v>
          </cell>
          <cell r="D549" t="str">
            <v>GAYTAN QUIÑONES MARIA GUADALUPE</v>
          </cell>
          <cell r="E549">
            <v>37834</v>
          </cell>
          <cell r="F549" t="str">
            <v>STIPEJAL</v>
          </cell>
          <cell r="G549" t="str">
            <v>DIRECCION DE PRESTACIONES</v>
          </cell>
          <cell r="H549" t="str">
            <v>CASA HOGAR</v>
          </cell>
          <cell r="I549" t="str">
            <v>ROPERISTA</v>
          </cell>
          <cell r="J549" t="str">
            <v>BS</v>
          </cell>
          <cell r="K549" t="str">
            <v>1 2 08 3 PR18 26</v>
          </cell>
          <cell r="P549">
            <v>0</v>
          </cell>
          <cell r="Q549" t="str">
            <v>00</v>
          </cell>
          <cell r="R549">
            <v>12484</v>
          </cell>
          <cell r="S549">
            <v>1000</v>
          </cell>
          <cell r="T549">
            <v>955</v>
          </cell>
          <cell r="U549">
            <v>14439</v>
          </cell>
          <cell r="V549">
            <v>12484</v>
          </cell>
          <cell r="W549" t="e">
            <v>#DIV/0!</v>
          </cell>
          <cell r="X549">
            <v>14439</v>
          </cell>
          <cell r="Y549" t="e">
            <v>#DIV/0!</v>
          </cell>
          <cell r="Z549" t="str">
            <v/>
          </cell>
        </row>
        <row r="550">
          <cell r="A550" t="str">
            <v>B546</v>
          </cell>
          <cell r="B550">
            <v>546</v>
          </cell>
          <cell r="C550">
            <v>949</v>
          </cell>
          <cell r="D550" t="str">
            <v>CARO LEDESMA JUANA</v>
          </cell>
          <cell r="E550">
            <v>38672</v>
          </cell>
          <cell r="F550" t="str">
            <v>STIPEJAL</v>
          </cell>
          <cell r="G550" t="str">
            <v>DIRECCION DE PRESTACIONES</v>
          </cell>
          <cell r="H550" t="str">
            <v>CASA HOGAR</v>
          </cell>
          <cell r="I550" t="str">
            <v>ROPERISTA</v>
          </cell>
          <cell r="J550" t="str">
            <v>BS</v>
          </cell>
          <cell r="K550" t="str">
            <v>1 2 08 3 PR18 26</v>
          </cell>
          <cell r="P550">
            <v>0</v>
          </cell>
          <cell r="Q550" t="str">
            <v>00</v>
          </cell>
          <cell r="R550">
            <v>12484</v>
          </cell>
          <cell r="S550">
            <v>1000</v>
          </cell>
          <cell r="T550">
            <v>955</v>
          </cell>
          <cell r="U550">
            <v>14439</v>
          </cell>
          <cell r="V550">
            <v>12484</v>
          </cell>
          <cell r="W550" t="e">
            <v>#DIV/0!</v>
          </cell>
          <cell r="X550">
            <v>14439</v>
          </cell>
          <cell r="Y550" t="e">
            <v>#DIV/0!</v>
          </cell>
          <cell r="Z550" t="str">
            <v/>
          </cell>
        </row>
        <row r="551">
          <cell r="A551" t="str">
            <v>B547</v>
          </cell>
          <cell r="B551">
            <v>547</v>
          </cell>
          <cell r="C551">
            <v>1003</v>
          </cell>
          <cell r="D551" t="str">
            <v>VIRGEN LOPEZ ELIAZER</v>
          </cell>
          <cell r="E551">
            <v>38672</v>
          </cell>
          <cell r="F551" t="str">
            <v>STIPEJAL</v>
          </cell>
          <cell r="G551" t="str">
            <v>DIRECCION DE PRESTACIONES</v>
          </cell>
          <cell r="H551" t="str">
            <v>CASA HOGAR</v>
          </cell>
          <cell r="I551" t="str">
            <v>CAMARISTA</v>
          </cell>
          <cell r="J551" t="str">
            <v>BS</v>
          </cell>
          <cell r="K551" t="str">
            <v>1 2 08 3 PR18 26</v>
          </cell>
          <cell r="P551">
            <v>0</v>
          </cell>
          <cell r="Q551" t="str">
            <v>00</v>
          </cell>
          <cell r="R551">
            <v>12484</v>
          </cell>
          <cell r="S551">
            <v>1000</v>
          </cell>
          <cell r="T551">
            <v>955</v>
          </cell>
          <cell r="U551">
            <v>14439</v>
          </cell>
          <cell r="V551">
            <v>12484</v>
          </cell>
          <cell r="W551" t="e">
            <v>#DIV/0!</v>
          </cell>
          <cell r="X551">
            <v>14439</v>
          </cell>
          <cell r="Y551" t="e">
            <v>#DIV/0!</v>
          </cell>
          <cell r="Z551" t="str">
            <v/>
          </cell>
        </row>
        <row r="552">
          <cell r="A552" t="str">
            <v>B548</v>
          </cell>
          <cell r="B552">
            <v>548</v>
          </cell>
          <cell r="C552">
            <v>1055</v>
          </cell>
          <cell r="D552" t="str">
            <v>VARGAS SANDOVAL BLANCA ESTELA</v>
          </cell>
          <cell r="E552">
            <v>38718</v>
          </cell>
          <cell r="F552" t="str">
            <v>STIPEJAL</v>
          </cell>
          <cell r="G552" t="str">
            <v>DIRECCION DE PRESTACIONES</v>
          </cell>
          <cell r="H552" t="str">
            <v>CASA HOGAR</v>
          </cell>
          <cell r="I552" t="str">
            <v>CAMARISTA</v>
          </cell>
          <cell r="J552" t="str">
            <v>BS</v>
          </cell>
          <cell r="K552" t="str">
            <v>1 2 08 3 PR18 26</v>
          </cell>
          <cell r="P552">
            <v>0</v>
          </cell>
          <cell r="Q552" t="str">
            <v>00</v>
          </cell>
          <cell r="R552">
            <v>12484</v>
          </cell>
          <cell r="S552">
            <v>1000</v>
          </cell>
          <cell r="T552">
            <v>955</v>
          </cell>
          <cell r="U552">
            <v>14439</v>
          </cell>
          <cell r="V552">
            <v>12484</v>
          </cell>
          <cell r="W552" t="e">
            <v>#DIV/0!</v>
          </cell>
          <cell r="X552">
            <v>14439</v>
          </cell>
          <cell r="Y552" t="e">
            <v>#DIV/0!</v>
          </cell>
          <cell r="Z552" t="str">
            <v/>
          </cell>
        </row>
        <row r="553">
          <cell r="A553" t="str">
            <v>B549</v>
          </cell>
          <cell r="B553">
            <v>549</v>
          </cell>
          <cell r="C553">
            <v>1093</v>
          </cell>
          <cell r="D553" t="str">
            <v>OROZCO VERA ZEINA</v>
          </cell>
          <cell r="E553">
            <v>39111</v>
          </cell>
          <cell r="F553" t="str">
            <v>SIEIPEJAL</v>
          </cell>
          <cell r="G553" t="str">
            <v>DIRECCION DE PRESTACIONES</v>
          </cell>
          <cell r="H553" t="str">
            <v>CASA HOGAR</v>
          </cell>
          <cell r="I553" t="str">
            <v>CAMARISTA</v>
          </cell>
          <cell r="J553" t="str">
            <v>BS</v>
          </cell>
          <cell r="K553" t="str">
            <v>1 2 08 3 PR18 26</v>
          </cell>
          <cell r="P553">
            <v>0</v>
          </cell>
          <cell r="Q553" t="str">
            <v>00</v>
          </cell>
          <cell r="R553">
            <v>12484</v>
          </cell>
          <cell r="S553">
            <v>1000</v>
          </cell>
          <cell r="T553">
            <v>955</v>
          </cell>
          <cell r="U553">
            <v>14439</v>
          </cell>
          <cell r="V553">
            <v>12484</v>
          </cell>
          <cell r="W553" t="e">
            <v>#DIV/0!</v>
          </cell>
          <cell r="X553">
            <v>14439</v>
          </cell>
          <cell r="Y553" t="e">
            <v>#DIV/0!</v>
          </cell>
          <cell r="Z553" t="str">
            <v/>
          </cell>
        </row>
        <row r="554">
          <cell r="A554" t="str">
            <v>B550</v>
          </cell>
          <cell r="B554">
            <v>550</v>
          </cell>
          <cell r="C554">
            <v>1385</v>
          </cell>
          <cell r="D554" t="str">
            <v>RIVERA CAMPOS ROSALINA</v>
          </cell>
          <cell r="E554">
            <v>43147</v>
          </cell>
          <cell r="F554" t="str">
            <v>STIPEJAL</v>
          </cell>
          <cell r="G554" t="str">
            <v>DIRECCION DE PRESTACIONES</v>
          </cell>
          <cell r="H554" t="str">
            <v>CASA HOGAR</v>
          </cell>
          <cell r="I554" t="str">
            <v>AUXILIAR DE COCINA</v>
          </cell>
          <cell r="J554" t="str">
            <v>BS</v>
          </cell>
          <cell r="K554" t="str">
            <v>1 2 08 3 PR18 26</v>
          </cell>
          <cell r="P554">
            <v>0</v>
          </cell>
          <cell r="Q554" t="str">
            <v>00</v>
          </cell>
          <cell r="R554">
            <v>12484</v>
          </cell>
          <cell r="S554">
            <v>1000</v>
          </cell>
          <cell r="T554">
            <v>955</v>
          </cell>
          <cell r="U554">
            <v>14439</v>
          </cell>
          <cell r="V554">
            <v>12484</v>
          </cell>
          <cell r="W554" t="e">
            <v>#DIV/0!</v>
          </cell>
          <cell r="X554">
            <v>14439</v>
          </cell>
          <cell r="Y554" t="e">
            <v>#DIV/0!</v>
          </cell>
          <cell r="Z554" t="str">
            <v/>
          </cell>
        </row>
        <row r="555">
          <cell r="A555" t="str">
            <v>B551</v>
          </cell>
          <cell r="B555">
            <v>551</v>
          </cell>
          <cell r="C555">
            <v>1528</v>
          </cell>
          <cell r="D555" t="str">
            <v>BURGOS BLANCO SUSANA</v>
          </cell>
          <cell r="E555">
            <v>41244</v>
          </cell>
          <cell r="F555" t="str">
            <v>SIEIPEJAL</v>
          </cell>
          <cell r="G555" t="str">
            <v>DIRECCION DE PRESTACIONES</v>
          </cell>
          <cell r="H555" t="str">
            <v>CASA HOGAR</v>
          </cell>
          <cell r="I555" t="str">
            <v>AUXILIAR DE COCINA</v>
          </cell>
          <cell r="J555" t="str">
            <v>BS</v>
          </cell>
          <cell r="K555" t="str">
            <v>1 2 08 3 PR18 26</v>
          </cell>
          <cell r="P555">
            <v>0</v>
          </cell>
          <cell r="Q555" t="str">
            <v>00</v>
          </cell>
          <cell r="R555">
            <v>12484</v>
          </cell>
          <cell r="S555">
            <v>1000</v>
          </cell>
          <cell r="T555">
            <v>955</v>
          </cell>
          <cell r="U555">
            <v>14439</v>
          </cell>
          <cell r="V555">
            <v>12484</v>
          </cell>
          <cell r="W555" t="e">
            <v>#DIV/0!</v>
          </cell>
          <cell r="X555">
            <v>14439</v>
          </cell>
          <cell r="Y555" t="e">
            <v>#DIV/0!</v>
          </cell>
          <cell r="Z555" t="str">
            <v/>
          </cell>
        </row>
        <row r="556">
          <cell r="A556" t="str">
            <v>B552</v>
          </cell>
          <cell r="B556">
            <v>552</v>
          </cell>
          <cell r="C556">
            <v>1662</v>
          </cell>
          <cell r="D556" t="str">
            <v>BARRAGAN MARTINEZ ROSA MARGARITA</v>
          </cell>
          <cell r="E556">
            <v>43313</v>
          </cell>
          <cell r="F556" t="str">
            <v>STIPEJAL</v>
          </cell>
          <cell r="G556" t="str">
            <v>DIRECCION DE PRESTACIONES</v>
          </cell>
          <cell r="H556" t="str">
            <v>CASA HOGAR</v>
          </cell>
          <cell r="I556" t="str">
            <v>AUXILIAR DE COCINA</v>
          </cell>
          <cell r="J556" t="str">
            <v>BS</v>
          </cell>
          <cell r="K556" t="str">
            <v>1 2 08 3 PR18 26</v>
          </cell>
          <cell r="P556">
            <v>0</v>
          </cell>
          <cell r="Q556" t="str">
            <v>00</v>
          </cell>
          <cell r="R556">
            <v>12484</v>
          </cell>
          <cell r="S556">
            <v>1000</v>
          </cell>
          <cell r="T556">
            <v>955</v>
          </cell>
          <cell r="U556">
            <v>14439</v>
          </cell>
          <cell r="V556">
            <v>12484</v>
          </cell>
          <cell r="W556" t="e">
            <v>#DIV/0!</v>
          </cell>
          <cell r="X556">
            <v>14439</v>
          </cell>
          <cell r="Y556" t="e">
            <v>#DIV/0!</v>
          </cell>
          <cell r="Z556" t="str">
            <v/>
          </cell>
        </row>
        <row r="557">
          <cell r="A557" t="str">
            <v>B553</v>
          </cell>
          <cell r="B557">
            <v>553</v>
          </cell>
          <cell r="C557">
            <v>924</v>
          </cell>
          <cell r="D557" t="str">
            <v>GALLEGOS LUCIO MARIO</v>
          </cell>
          <cell r="E557">
            <v>38093</v>
          </cell>
          <cell r="F557" t="str">
            <v>SIEIPEJAL</v>
          </cell>
          <cell r="G557" t="str">
            <v>DIRECCION DE PRESTACIONES</v>
          </cell>
          <cell r="H557" t="str">
            <v>CASA HOGAR</v>
          </cell>
          <cell r="I557" t="str">
            <v>VELADOR B</v>
          </cell>
          <cell r="J557" t="str">
            <v>BS</v>
          </cell>
          <cell r="K557" t="str">
            <v>1 2 08 3 PR18 26</v>
          </cell>
          <cell r="P557">
            <v>0</v>
          </cell>
          <cell r="Q557" t="str">
            <v>00</v>
          </cell>
          <cell r="R557">
            <v>11763</v>
          </cell>
          <cell r="S557">
            <v>1000</v>
          </cell>
          <cell r="T557">
            <v>932</v>
          </cell>
          <cell r="U557">
            <v>13695</v>
          </cell>
          <cell r="V557">
            <v>11763</v>
          </cell>
          <cell r="W557" t="e">
            <v>#DIV/0!</v>
          </cell>
          <cell r="X557">
            <v>13695</v>
          </cell>
          <cell r="Y557" t="e">
            <v>#DIV/0!</v>
          </cell>
          <cell r="Z557" t="str">
            <v/>
          </cell>
        </row>
        <row r="558">
          <cell r="A558" t="str">
            <v>B554</v>
          </cell>
          <cell r="B558">
            <v>554</v>
          </cell>
          <cell r="C558">
            <v>860</v>
          </cell>
          <cell r="D558" t="str">
            <v>BARBOSA LOPEZ LUCIO</v>
          </cell>
          <cell r="E558">
            <v>37849</v>
          </cell>
          <cell r="F558" t="str">
            <v>SIEIPEJAL</v>
          </cell>
          <cell r="G558" t="str">
            <v>DIRECCION DE PRESTACIONES</v>
          </cell>
          <cell r="H558" t="str">
            <v>CASA HOGAR</v>
          </cell>
          <cell r="I558" t="str">
            <v>VELADOR B</v>
          </cell>
          <cell r="J558" t="str">
            <v>BS</v>
          </cell>
          <cell r="K558" t="str">
            <v>1 2 08 3 PR18 26</v>
          </cell>
          <cell r="P558">
            <v>0</v>
          </cell>
          <cell r="Q558" t="str">
            <v>00</v>
          </cell>
          <cell r="R558">
            <v>11763</v>
          </cell>
          <cell r="S558">
            <v>1000</v>
          </cell>
          <cell r="T558">
            <v>932</v>
          </cell>
          <cell r="U558">
            <v>13695</v>
          </cell>
          <cell r="V558">
            <v>11763</v>
          </cell>
          <cell r="W558" t="e">
            <v>#DIV/0!</v>
          </cell>
          <cell r="X558">
            <v>13695</v>
          </cell>
          <cell r="Y558" t="e">
            <v>#DIV/0!</v>
          </cell>
          <cell r="Z558" t="str">
            <v/>
          </cell>
        </row>
        <row r="559">
          <cell r="A559" t="str">
            <v>B555</v>
          </cell>
          <cell r="B559">
            <v>555</v>
          </cell>
          <cell r="C559">
            <v>1503</v>
          </cell>
          <cell r="D559" t="str">
            <v>MONTERO GUZMAN MARTIN ALBERTO</v>
          </cell>
          <cell r="E559">
            <v>41122</v>
          </cell>
          <cell r="F559" t="str">
            <v>STIPEJAL</v>
          </cell>
          <cell r="G559" t="str">
            <v>DIRECCION DE PRESTACIONES</v>
          </cell>
          <cell r="H559" t="str">
            <v>CASA HOGAR</v>
          </cell>
          <cell r="I559" t="str">
            <v>VELADOR B</v>
          </cell>
          <cell r="J559" t="str">
            <v>BS</v>
          </cell>
          <cell r="K559" t="str">
            <v>1 2 08 3 PR18 26</v>
          </cell>
          <cell r="P559">
            <v>0</v>
          </cell>
          <cell r="Q559" t="str">
            <v>00</v>
          </cell>
          <cell r="R559">
            <v>11763</v>
          </cell>
          <cell r="S559">
            <v>1000</v>
          </cell>
          <cell r="T559">
            <v>932</v>
          </cell>
          <cell r="U559">
            <v>13695</v>
          </cell>
          <cell r="V559">
            <v>11763</v>
          </cell>
          <cell r="W559" t="e">
            <v>#DIV/0!</v>
          </cell>
          <cell r="X559">
            <v>13695</v>
          </cell>
          <cell r="Y559" t="e">
            <v>#DIV/0!</v>
          </cell>
          <cell r="Z559" t="str">
            <v/>
          </cell>
        </row>
        <row r="560">
          <cell r="A560" t="str">
            <v>B556</v>
          </cell>
          <cell r="B560">
            <v>556</v>
          </cell>
          <cell r="C560">
            <v>2227</v>
          </cell>
          <cell r="D560" t="str">
            <v>MEDINA RIVERA IRMA YOLANDA</v>
          </cell>
          <cell r="E560">
            <v>43497</v>
          </cell>
          <cell r="F560" t="str">
            <v>STIPEJAL</v>
          </cell>
          <cell r="G560" t="str">
            <v>DIRECCION DE PRESTACIONES</v>
          </cell>
          <cell r="H560" t="str">
            <v>CASA HOGAR</v>
          </cell>
          <cell r="I560" t="str">
            <v>AYUDANTE DE MANTENIMIENTO A</v>
          </cell>
          <cell r="J560" t="str">
            <v>BS</v>
          </cell>
          <cell r="K560" t="str">
            <v>1 2 08 3 PR18 26</v>
          </cell>
          <cell r="P560">
            <v>0</v>
          </cell>
          <cell r="Q560" t="str">
            <v>00</v>
          </cell>
          <cell r="R560">
            <v>10721</v>
          </cell>
          <cell r="S560">
            <v>1000</v>
          </cell>
          <cell r="T560">
            <v>852</v>
          </cell>
          <cell r="U560">
            <v>12573</v>
          </cell>
          <cell r="V560">
            <v>10721</v>
          </cell>
          <cell r="W560" t="e">
            <v>#DIV/0!</v>
          </cell>
          <cell r="X560">
            <v>12573</v>
          </cell>
          <cell r="Y560" t="e">
            <v>#DIV/0!</v>
          </cell>
          <cell r="Z560" t="str">
            <v/>
          </cell>
        </row>
        <row r="561">
          <cell r="A561" t="str">
            <v>T557</v>
          </cell>
          <cell r="B561">
            <v>557</v>
          </cell>
          <cell r="C561">
            <v>1149</v>
          </cell>
          <cell r="D561" t="str">
            <v>AVILA CUENCA JUAN</v>
          </cell>
          <cell r="E561">
            <v>42181</v>
          </cell>
          <cell r="F561" t="str">
            <v>N/A</v>
          </cell>
          <cell r="G561" t="str">
            <v>DIRECCION DE PRESTACIONES</v>
          </cell>
          <cell r="H561" t="str">
            <v>CASA HOGAR</v>
          </cell>
          <cell r="I561" t="str">
            <v>MEDICO GENERAL</v>
          </cell>
          <cell r="J561" t="str">
            <v>TR</v>
          </cell>
          <cell r="K561" t="str">
            <v>1 2 08 3 PR18 26</v>
          </cell>
          <cell r="P561">
            <v>0</v>
          </cell>
          <cell r="Q561" t="str">
            <v>00</v>
          </cell>
          <cell r="R561">
            <v>17543</v>
          </cell>
          <cell r="S561">
            <v>0</v>
          </cell>
          <cell r="T561">
            <v>0</v>
          </cell>
          <cell r="U561">
            <v>17543</v>
          </cell>
          <cell r="V561">
            <v>17543</v>
          </cell>
          <cell r="W561" t="e">
            <v>#DIV/0!</v>
          </cell>
          <cell r="X561">
            <v>17543</v>
          </cell>
          <cell r="Y561" t="e">
            <v>#DIV/0!</v>
          </cell>
          <cell r="Z561">
            <v>0.03</v>
          </cell>
        </row>
        <row r="562">
          <cell r="A562" t="str">
            <v>B558</v>
          </cell>
          <cell r="B562">
            <v>558</v>
          </cell>
          <cell r="C562">
            <v>709</v>
          </cell>
          <cell r="D562" t="str">
            <v>FERNANDEZ CRUZ LEONARDO VICTOR</v>
          </cell>
          <cell r="E562">
            <v>37088</v>
          </cell>
          <cell r="F562" t="str">
            <v>N/A</v>
          </cell>
          <cell r="G562" t="str">
            <v>DIRECCION DE PRESTACIONES</v>
          </cell>
          <cell r="H562" t="str">
            <v>CENTRO DE DESARROLLO INTEGRAL</v>
          </cell>
          <cell r="I562" t="str">
            <v>COORDINADOR DE CADIP</v>
          </cell>
          <cell r="J562" t="str">
            <v>BC</v>
          </cell>
          <cell r="K562" t="str">
            <v>1 2 08 3 PR18 27</v>
          </cell>
          <cell r="P562">
            <v>0</v>
          </cell>
          <cell r="Q562" t="str">
            <v>20</v>
          </cell>
          <cell r="R562">
            <v>35981</v>
          </cell>
          <cell r="S562">
            <v>1680</v>
          </cell>
          <cell r="T562">
            <v>1191</v>
          </cell>
          <cell r="U562">
            <v>38852</v>
          </cell>
          <cell r="V562">
            <v>35981</v>
          </cell>
          <cell r="W562" t="e">
            <v>#DIV/0!</v>
          </cell>
          <cell r="X562">
            <v>38852</v>
          </cell>
          <cell r="Y562" t="e">
            <v>#DIV/0!</v>
          </cell>
          <cell r="Z562" t="str">
            <v/>
          </cell>
        </row>
        <row r="563">
          <cell r="A563" t="str">
            <v>B559</v>
          </cell>
          <cell r="B563">
            <v>559</v>
          </cell>
          <cell r="C563">
            <v>1080</v>
          </cell>
          <cell r="D563" t="str">
            <v>VALDIVIA FLORES ROCIO VIRIDIANA</v>
          </cell>
          <cell r="E563">
            <v>38901</v>
          </cell>
          <cell r="F563" t="str">
            <v>STIPEJAL</v>
          </cell>
          <cell r="G563" t="str">
            <v>DIRECCION DE PRESTACIONES</v>
          </cell>
          <cell r="H563" t="str">
            <v>CENTRO DE DESARROLLO INTEGRAL</v>
          </cell>
          <cell r="I563" t="str">
            <v>MEDICO GENERAL</v>
          </cell>
          <cell r="J563" t="str">
            <v>BS</v>
          </cell>
          <cell r="K563" t="str">
            <v>1 2 08 3 PR18 27</v>
          </cell>
          <cell r="P563">
            <v>0</v>
          </cell>
          <cell r="Q563" t="str">
            <v>16</v>
          </cell>
          <cell r="R563">
            <v>23379</v>
          </cell>
          <cell r="S563">
            <v>1247</v>
          </cell>
          <cell r="T563">
            <v>979</v>
          </cell>
          <cell r="U563">
            <v>25605</v>
          </cell>
          <cell r="V563">
            <v>23379</v>
          </cell>
          <cell r="W563" t="e">
            <v>#DIV/0!</v>
          </cell>
          <cell r="X563">
            <v>25605</v>
          </cell>
          <cell r="Y563" t="e">
            <v>#DIV/0!</v>
          </cell>
          <cell r="Z563">
            <v>0.03</v>
          </cell>
        </row>
        <row r="564">
          <cell r="A564" t="str">
            <v>B560</v>
          </cell>
          <cell r="B564">
            <v>560</v>
          </cell>
          <cell r="C564">
            <v>1929</v>
          </cell>
          <cell r="D564" t="str">
            <v>GONZALEZ CISNEROS SILVIA NATHALIE</v>
          </cell>
          <cell r="E564">
            <v>42948</v>
          </cell>
          <cell r="F564" t="str">
            <v>STIPEJAL</v>
          </cell>
          <cell r="G564" t="str">
            <v>DIRECCION DE PRESTACIONES</v>
          </cell>
          <cell r="H564" t="str">
            <v>CENTRO DE DESARROLLO INTEGRAL</v>
          </cell>
          <cell r="I564" t="str">
            <v>ADMINISTRATIVO ESPECIALIZADO</v>
          </cell>
          <cell r="J564" t="str">
            <v>BS</v>
          </cell>
          <cell r="K564" t="str">
            <v>1 2 08 3 PR18 27</v>
          </cell>
          <cell r="P564">
            <v>0</v>
          </cell>
          <cell r="Q564" t="str">
            <v>12</v>
          </cell>
          <cell r="R564">
            <v>15441</v>
          </cell>
          <cell r="S564">
            <v>1099</v>
          </cell>
          <cell r="T564">
            <v>889</v>
          </cell>
          <cell r="U564">
            <v>17429</v>
          </cell>
          <cell r="V564">
            <v>15441</v>
          </cell>
          <cell r="W564" t="e">
            <v>#DIV/0!</v>
          </cell>
          <cell r="X564">
            <v>17429</v>
          </cell>
          <cell r="Y564" t="e">
            <v>#DIV/0!</v>
          </cell>
          <cell r="Z564" t="str">
            <v/>
          </cell>
        </row>
        <row r="565">
          <cell r="A565" t="str">
            <v>B561</v>
          </cell>
          <cell r="B565">
            <v>561</v>
          </cell>
          <cell r="C565">
            <v>1273</v>
          </cell>
          <cell r="D565" t="str">
            <v>ARREOLA CARO MARIA TERESA</v>
          </cell>
          <cell r="E565">
            <v>41518</v>
          </cell>
          <cell r="F565" t="str">
            <v>SIEIPEJAL</v>
          </cell>
          <cell r="G565" t="str">
            <v>DIRECCION DE PRESTACIONES</v>
          </cell>
          <cell r="H565" t="str">
            <v>CENTRO DE DESARROLLO INTEGRAL</v>
          </cell>
          <cell r="I565" t="str">
            <v>PSICOLOGA</v>
          </cell>
          <cell r="J565" t="str">
            <v>BS</v>
          </cell>
          <cell r="K565" t="str">
            <v>1 2 08 3 PR18 27</v>
          </cell>
          <cell r="P565">
            <v>0</v>
          </cell>
          <cell r="Q565" t="str">
            <v>10</v>
          </cell>
          <cell r="R565">
            <v>13726</v>
          </cell>
          <cell r="S565">
            <v>1046</v>
          </cell>
          <cell r="T565">
            <v>866</v>
          </cell>
          <cell r="U565">
            <v>15638</v>
          </cell>
          <cell r="V565">
            <v>13726</v>
          </cell>
          <cell r="W565" t="e">
            <v>#DIV/0!</v>
          </cell>
          <cell r="X565">
            <v>15638</v>
          </cell>
          <cell r="Y565" t="e">
            <v>#DIV/0!</v>
          </cell>
          <cell r="Z565" t="str">
            <v/>
          </cell>
        </row>
        <row r="566">
          <cell r="A566" t="str">
            <v>B562</v>
          </cell>
          <cell r="B566">
            <v>562</v>
          </cell>
          <cell r="C566">
            <v>522</v>
          </cell>
          <cell r="D566" t="str">
            <v>CERVANTES MEZA JESUS</v>
          </cell>
          <cell r="E566">
            <v>36449</v>
          </cell>
          <cell r="F566" t="str">
            <v>N/A</v>
          </cell>
          <cell r="G566" t="str">
            <v>DIRECCION DE PRESTACIONES</v>
          </cell>
          <cell r="H566" t="str">
            <v>CENTRO DE DESARROLLO INTEGRAL</v>
          </cell>
          <cell r="I566" t="str">
            <v>VIGILANTE</v>
          </cell>
          <cell r="J566" t="str">
            <v>BC</v>
          </cell>
          <cell r="K566" t="str">
            <v>1 2 08 3 PR18 27</v>
          </cell>
          <cell r="P566">
            <v>0</v>
          </cell>
          <cell r="Q566" t="str">
            <v>08</v>
          </cell>
          <cell r="R566">
            <v>12703</v>
          </cell>
          <cell r="S566">
            <v>941</v>
          </cell>
          <cell r="T566">
            <v>845</v>
          </cell>
          <cell r="U566">
            <v>14489</v>
          </cell>
          <cell r="V566">
            <v>12703</v>
          </cell>
          <cell r="W566" t="e">
            <v>#DIV/0!</v>
          </cell>
          <cell r="X566">
            <v>14489</v>
          </cell>
          <cell r="Y566" t="e">
            <v>#DIV/0!</v>
          </cell>
          <cell r="Z566" t="str">
            <v/>
          </cell>
        </row>
        <row r="567">
          <cell r="A567" t="str">
            <v>B563</v>
          </cell>
          <cell r="B567">
            <v>563</v>
          </cell>
          <cell r="C567">
            <v>665</v>
          </cell>
          <cell r="D567" t="str">
            <v>NAVARRO ALVAREZ ALBERTO</v>
          </cell>
          <cell r="E567">
            <v>36923</v>
          </cell>
          <cell r="F567" t="str">
            <v>N/A</v>
          </cell>
          <cell r="G567" t="str">
            <v>DIRECCION DE PRESTACIONES</v>
          </cell>
          <cell r="H567" t="str">
            <v>CENTRO DE DESARROLLO INTEGRAL</v>
          </cell>
          <cell r="I567" t="str">
            <v>VIGILANTE</v>
          </cell>
          <cell r="J567" t="str">
            <v>BC</v>
          </cell>
          <cell r="K567" t="str">
            <v>1 2 08 3 PR18 27</v>
          </cell>
          <cell r="P567">
            <v>0</v>
          </cell>
          <cell r="Q567" t="str">
            <v>08</v>
          </cell>
          <cell r="R567">
            <v>12703</v>
          </cell>
          <cell r="S567">
            <v>941</v>
          </cell>
          <cell r="T567">
            <v>845</v>
          </cell>
          <cell r="U567">
            <v>14489</v>
          </cell>
          <cell r="V567">
            <v>12703</v>
          </cell>
          <cell r="W567" t="e">
            <v>#DIV/0!</v>
          </cell>
          <cell r="X567">
            <v>14489</v>
          </cell>
          <cell r="Y567" t="e">
            <v>#DIV/0!</v>
          </cell>
          <cell r="Z567" t="str">
            <v/>
          </cell>
        </row>
        <row r="568">
          <cell r="A568" t="str">
            <v>B564</v>
          </cell>
          <cell r="B568">
            <v>564</v>
          </cell>
          <cell r="C568">
            <v>852</v>
          </cell>
          <cell r="D568" t="str">
            <v>CARMONA MENDOZA LEONARDO</v>
          </cell>
          <cell r="E568">
            <v>37818</v>
          </cell>
          <cell r="F568" t="str">
            <v>N/A</v>
          </cell>
          <cell r="G568" t="str">
            <v>DIRECCION DE PRESTACIONES</v>
          </cell>
          <cell r="H568" t="str">
            <v>CENTRO DE DESARROLLO INTEGRAL</v>
          </cell>
          <cell r="I568" t="str">
            <v>VIGILANTE</v>
          </cell>
          <cell r="J568" t="str">
            <v>BC</v>
          </cell>
          <cell r="K568" t="str">
            <v>1 2 08 3 PR18 27</v>
          </cell>
          <cell r="P568">
            <v>0</v>
          </cell>
          <cell r="Q568" t="str">
            <v>08</v>
          </cell>
          <cell r="R568">
            <v>12703</v>
          </cell>
          <cell r="S568">
            <v>941</v>
          </cell>
          <cell r="T568">
            <v>845</v>
          </cell>
          <cell r="U568">
            <v>14489</v>
          </cell>
          <cell r="V568">
            <v>12703</v>
          </cell>
          <cell r="W568" t="e">
            <v>#DIV/0!</v>
          </cell>
          <cell r="X568">
            <v>14489</v>
          </cell>
          <cell r="Y568" t="e">
            <v>#DIV/0!</v>
          </cell>
          <cell r="Z568" t="str">
            <v/>
          </cell>
        </row>
        <row r="569">
          <cell r="A569" t="str">
            <v>B565</v>
          </cell>
          <cell r="B569">
            <v>565</v>
          </cell>
          <cell r="C569">
            <v>617</v>
          </cell>
          <cell r="D569" t="str">
            <v>MARISCAL ENRIQUEZ VICTOR MANUEL</v>
          </cell>
          <cell r="E569">
            <v>36830</v>
          </cell>
          <cell r="F569" t="str">
            <v>N/A</v>
          </cell>
          <cell r="G569" t="str">
            <v>DIRECCION DE PRESTACIONES</v>
          </cell>
          <cell r="H569" t="str">
            <v>CENTRO DE DESARROLLO INTEGRAL</v>
          </cell>
          <cell r="I569" t="str">
            <v>COORDINADOR DE MANTENIMIENTO A</v>
          </cell>
          <cell r="J569" t="str">
            <v>BC</v>
          </cell>
          <cell r="K569" t="str">
            <v>1 2 08 3 PR18 27</v>
          </cell>
          <cell r="P569">
            <v>0</v>
          </cell>
          <cell r="Q569" t="str">
            <v>00</v>
          </cell>
          <cell r="R569">
            <v>16178</v>
          </cell>
          <cell r="S569">
            <v>1000</v>
          </cell>
          <cell r="T569">
            <v>955</v>
          </cell>
          <cell r="U569">
            <v>18133</v>
          </cell>
          <cell r="V569">
            <v>16178</v>
          </cell>
          <cell r="W569" t="e">
            <v>#DIV/0!</v>
          </cell>
          <cell r="X569">
            <v>18133</v>
          </cell>
          <cell r="Y569" t="e">
            <v>#DIV/0!</v>
          </cell>
          <cell r="Z569" t="str">
            <v/>
          </cell>
        </row>
        <row r="570">
          <cell r="A570" t="str">
            <v>B566</v>
          </cell>
          <cell r="B570">
            <v>566</v>
          </cell>
          <cell r="C570">
            <v>537</v>
          </cell>
          <cell r="D570" t="str">
            <v>HERNANDEZ SAN JUAN PLACIDO</v>
          </cell>
          <cell r="E570">
            <v>36526</v>
          </cell>
          <cell r="F570" t="str">
            <v>N/A</v>
          </cell>
          <cell r="G570" t="str">
            <v>DIRECCION DE PRESTACIONES</v>
          </cell>
          <cell r="H570" t="str">
            <v>CENTRO DE DESARROLLO INTEGRAL</v>
          </cell>
          <cell r="I570" t="str">
            <v>VELADOR A</v>
          </cell>
          <cell r="J570" t="str">
            <v>BC</v>
          </cell>
          <cell r="K570" t="str">
            <v>1 2 08 3 PR18 27</v>
          </cell>
          <cell r="P570">
            <v>0</v>
          </cell>
          <cell r="Q570" t="str">
            <v>00</v>
          </cell>
          <cell r="R570">
            <v>12484</v>
          </cell>
          <cell r="S570">
            <v>1000</v>
          </cell>
          <cell r="T570">
            <v>955</v>
          </cell>
          <cell r="U570">
            <v>14439</v>
          </cell>
          <cell r="V570">
            <v>12484</v>
          </cell>
          <cell r="W570" t="e">
            <v>#DIV/0!</v>
          </cell>
          <cell r="X570">
            <v>14439</v>
          </cell>
          <cell r="Y570" t="e">
            <v>#DIV/0!</v>
          </cell>
          <cell r="Z570" t="str">
            <v/>
          </cell>
        </row>
        <row r="571">
          <cell r="A571" t="str">
            <v>B567</v>
          </cell>
          <cell r="B571">
            <v>567</v>
          </cell>
          <cell r="C571">
            <v>208</v>
          </cell>
          <cell r="D571" t="str">
            <v>GONZALEZ MARTINEZ REBECA</v>
          </cell>
          <cell r="E571">
            <v>34828</v>
          </cell>
          <cell r="F571" t="str">
            <v>STIPEJAL</v>
          </cell>
          <cell r="G571" t="str">
            <v>DIRECCION DE PRESTACIONES</v>
          </cell>
          <cell r="H571" t="str">
            <v>CENTRO DE DESARROLLO INTEGRAL</v>
          </cell>
          <cell r="I571" t="str">
            <v>ASISTENTE DEL ADMINISTRADOR CADIP</v>
          </cell>
          <cell r="J571" t="str">
            <v>BS</v>
          </cell>
          <cell r="K571" t="str">
            <v>1 2 08 3 PR18 27</v>
          </cell>
          <cell r="P571">
            <v>0</v>
          </cell>
          <cell r="Q571" t="str">
            <v>00</v>
          </cell>
          <cell r="R571">
            <v>18552</v>
          </cell>
          <cell r="S571">
            <v>1000</v>
          </cell>
          <cell r="T571">
            <v>955</v>
          </cell>
          <cell r="U571">
            <v>20507</v>
          </cell>
          <cell r="V571">
            <v>18552</v>
          </cell>
          <cell r="W571" t="e">
            <v>#DIV/0!</v>
          </cell>
          <cell r="X571">
            <v>20507</v>
          </cell>
          <cell r="Y571" t="e">
            <v>#DIV/0!</v>
          </cell>
          <cell r="Z571" t="str">
            <v/>
          </cell>
        </row>
        <row r="572">
          <cell r="A572" t="str">
            <v>B568</v>
          </cell>
          <cell r="B572">
            <v>568</v>
          </cell>
          <cell r="C572">
            <v>761</v>
          </cell>
          <cell r="D572" t="str">
            <v>RIOS VAZQUEZ MARGARITA</v>
          </cell>
          <cell r="E572">
            <v>37316</v>
          </cell>
          <cell r="F572" t="str">
            <v>STIPEJAL</v>
          </cell>
          <cell r="G572" t="str">
            <v>DIRECCION DE PRESTACIONES</v>
          </cell>
          <cell r="H572" t="str">
            <v>CENTRO DE DESARROLLO INTEGRAL</v>
          </cell>
          <cell r="I572" t="str">
            <v>ADMINISTRATIVO ESPECIALIZADO A</v>
          </cell>
          <cell r="J572" t="str">
            <v>BS</v>
          </cell>
          <cell r="K572" t="str">
            <v>1 2 08 3 PR18 27</v>
          </cell>
          <cell r="P572">
            <v>0</v>
          </cell>
          <cell r="Q572" t="str">
            <v>00</v>
          </cell>
          <cell r="R572">
            <v>16178</v>
          </cell>
          <cell r="S572">
            <v>1000</v>
          </cell>
          <cell r="T572">
            <v>955</v>
          </cell>
          <cell r="U572">
            <v>18133</v>
          </cell>
          <cell r="V572">
            <v>16178</v>
          </cell>
          <cell r="W572" t="e">
            <v>#DIV/0!</v>
          </cell>
          <cell r="X572">
            <v>18133</v>
          </cell>
          <cell r="Y572" t="e">
            <v>#DIV/0!</v>
          </cell>
          <cell r="Z572" t="str">
            <v/>
          </cell>
        </row>
        <row r="573">
          <cell r="A573" t="str">
            <v>B569</v>
          </cell>
          <cell r="B573">
            <v>569</v>
          </cell>
          <cell r="C573">
            <v>625</v>
          </cell>
          <cell r="D573" t="str">
            <v>MEDRANO HERNANDEZ GUSTAVO</v>
          </cell>
          <cell r="E573">
            <v>36846</v>
          </cell>
          <cell r="F573" t="str">
            <v>SIEIPEJAL</v>
          </cell>
          <cell r="G573" t="str">
            <v>DIRECCION DE PRESTACIONES</v>
          </cell>
          <cell r="H573" t="str">
            <v>CENTRO DE DESARROLLO INTEGRAL</v>
          </cell>
          <cell r="I573" t="str">
            <v>AUXILIAR DE MANTENIMIENTO</v>
          </cell>
          <cell r="J573" t="str">
            <v>BS</v>
          </cell>
          <cell r="K573" t="str">
            <v>1 2 08 3 PR18 27</v>
          </cell>
          <cell r="P573">
            <v>0</v>
          </cell>
          <cell r="Q573" t="str">
            <v>00</v>
          </cell>
          <cell r="R573">
            <v>15347</v>
          </cell>
          <cell r="S573">
            <v>1000</v>
          </cell>
          <cell r="T573">
            <v>955</v>
          </cell>
          <cell r="U573">
            <v>17302</v>
          </cell>
          <cell r="V573">
            <v>15347</v>
          </cell>
          <cell r="W573" t="e">
            <v>#DIV/0!</v>
          </cell>
          <cell r="X573">
            <v>17302</v>
          </cell>
          <cell r="Y573" t="e">
            <v>#DIV/0!</v>
          </cell>
          <cell r="Z573" t="str">
            <v/>
          </cell>
        </row>
        <row r="574">
          <cell r="A574" t="str">
            <v>B570</v>
          </cell>
          <cell r="B574">
            <v>570</v>
          </cell>
          <cell r="C574">
            <v>620</v>
          </cell>
          <cell r="D574" t="str">
            <v>SANCHEZ GIL NORA ELBA</v>
          </cell>
          <cell r="E574">
            <v>36846</v>
          </cell>
          <cell r="F574" t="str">
            <v>SIEIPEJAL</v>
          </cell>
          <cell r="G574" t="str">
            <v>DIRECCION DE PRESTACIONES</v>
          </cell>
          <cell r="H574" t="str">
            <v>CENTRO DE DESARROLLO INTEGRAL</v>
          </cell>
          <cell r="I574" t="str">
            <v>FISIOTERAPISTA</v>
          </cell>
          <cell r="J574" t="str">
            <v>BS</v>
          </cell>
          <cell r="K574" t="str">
            <v>1 2 08 3 PR18 27</v>
          </cell>
          <cell r="P574">
            <v>0</v>
          </cell>
          <cell r="Q574" t="str">
            <v>00</v>
          </cell>
          <cell r="R574">
            <v>14895</v>
          </cell>
          <cell r="S574">
            <v>1000</v>
          </cell>
          <cell r="T574">
            <v>955</v>
          </cell>
          <cell r="U574">
            <v>16850</v>
          </cell>
          <cell r="V574">
            <v>14895</v>
          </cell>
          <cell r="W574" t="e">
            <v>#DIV/0!</v>
          </cell>
          <cell r="X574">
            <v>16850</v>
          </cell>
          <cell r="Y574" t="e">
            <v>#DIV/0!</v>
          </cell>
          <cell r="Z574" t="str">
            <v/>
          </cell>
        </row>
        <row r="575">
          <cell r="A575" t="str">
            <v>B571</v>
          </cell>
          <cell r="B575">
            <v>571</v>
          </cell>
          <cell r="C575">
            <v>985</v>
          </cell>
          <cell r="D575" t="str">
            <v>GUADIAN LOPEZ JUAN MARTIN</v>
          </cell>
          <cell r="E575">
            <v>38282</v>
          </cell>
          <cell r="F575" t="str">
            <v>SIEIPEJAL</v>
          </cell>
          <cell r="G575" t="str">
            <v>DIRECCION DE PRESTACIONES</v>
          </cell>
          <cell r="H575" t="str">
            <v>CENTRO DE DESARROLLO INTEGRAL</v>
          </cell>
          <cell r="I575" t="str">
            <v>AUXILIAR ADMINISTRATIVO B</v>
          </cell>
          <cell r="J575" t="str">
            <v>BS</v>
          </cell>
          <cell r="K575" t="str">
            <v>1 2 08 3 PR18 27</v>
          </cell>
          <cell r="P575">
            <v>0</v>
          </cell>
          <cell r="Q575" t="str">
            <v>00</v>
          </cell>
          <cell r="R575">
            <v>12573</v>
          </cell>
          <cell r="S575">
            <v>1000</v>
          </cell>
          <cell r="T575">
            <v>955</v>
          </cell>
          <cell r="U575">
            <v>14528</v>
          </cell>
          <cell r="V575">
            <v>12573</v>
          </cell>
          <cell r="W575" t="e">
            <v>#DIV/0!</v>
          </cell>
          <cell r="X575">
            <v>14528</v>
          </cell>
          <cell r="Y575" t="e">
            <v>#DIV/0!</v>
          </cell>
          <cell r="Z575" t="str">
            <v/>
          </cell>
        </row>
        <row r="576">
          <cell r="A576" t="str">
            <v>B572</v>
          </cell>
          <cell r="B576">
            <v>572</v>
          </cell>
          <cell r="C576">
            <v>1484</v>
          </cell>
          <cell r="D576" t="str">
            <v>SANTILLAN JORGE ALBERTO</v>
          </cell>
          <cell r="E576">
            <v>41076</v>
          </cell>
          <cell r="F576" t="str">
            <v>SIEIPEJAL</v>
          </cell>
          <cell r="G576" t="str">
            <v>DIRECCION DE PRESTACIONES</v>
          </cell>
          <cell r="H576" t="str">
            <v>CENTRO DE DESARROLLO INTEGRAL</v>
          </cell>
          <cell r="I576" t="str">
            <v>OFICIAL DE MANTENIMIENTO B</v>
          </cell>
          <cell r="J576" t="str">
            <v>BS</v>
          </cell>
          <cell r="K576" t="str">
            <v>1 2 08 3 PR18 27</v>
          </cell>
          <cell r="P576">
            <v>0</v>
          </cell>
          <cell r="Q576" t="str">
            <v>00</v>
          </cell>
          <cell r="R576">
            <v>12008</v>
          </cell>
          <cell r="S576">
            <v>1000</v>
          </cell>
          <cell r="T576">
            <v>955</v>
          </cell>
          <cell r="U576">
            <v>13963</v>
          </cell>
          <cell r="V576">
            <v>12008</v>
          </cell>
          <cell r="W576" t="e">
            <v>#DIV/0!</v>
          </cell>
          <cell r="X576">
            <v>13963</v>
          </cell>
          <cell r="Y576" t="e">
            <v>#DIV/0!</v>
          </cell>
          <cell r="Z576" t="str">
            <v/>
          </cell>
        </row>
        <row r="577">
          <cell r="A577" t="str">
            <v>B573</v>
          </cell>
          <cell r="B577">
            <v>573</v>
          </cell>
          <cell r="C577">
            <v>628</v>
          </cell>
          <cell r="D577" t="str">
            <v>HERNANDEZ SAN JUAN RIGOBERTO</v>
          </cell>
          <cell r="E577">
            <v>36892</v>
          </cell>
          <cell r="F577" t="str">
            <v>SIEIPEJAL</v>
          </cell>
          <cell r="G577" t="str">
            <v>DIRECCION DE PRESTACIONES</v>
          </cell>
          <cell r="H577" t="str">
            <v>CENTRO DE DESARROLLO INTEGRAL</v>
          </cell>
          <cell r="I577" t="str">
            <v>OFICIAL DE MANTENIMIENTO C</v>
          </cell>
          <cell r="J577" t="str">
            <v>BS</v>
          </cell>
          <cell r="K577" t="str">
            <v>1 2 08 3 PR18 27</v>
          </cell>
          <cell r="P577">
            <v>0</v>
          </cell>
          <cell r="Q577" t="str">
            <v>00</v>
          </cell>
          <cell r="R577">
            <v>11763</v>
          </cell>
          <cell r="S577">
            <v>1000</v>
          </cell>
          <cell r="T577">
            <v>932</v>
          </cell>
          <cell r="U577">
            <v>13695</v>
          </cell>
          <cell r="V577">
            <v>11763</v>
          </cell>
          <cell r="W577" t="e">
            <v>#DIV/0!</v>
          </cell>
          <cell r="X577">
            <v>13695</v>
          </cell>
          <cell r="Y577" t="e">
            <v>#DIV/0!</v>
          </cell>
          <cell r="Z577" t="str">
            <v/>
          </cell>
        </row>
        <row r="578">
          <cell r="A578" t="str">
            <v>B574</v>
          </cell>
          <cell r="B578">
            <v>574</v>
          </cell>
          <cell r="C578">
            <v>1172</v>
          </cell>
          <cell r="D578" t="str">
            <v xml:space="preserve">MONTAÑO RIVERA IRMA </v>
          </cell>
          <cell r="E578">
            <v>39589</v>
          </cell>
          <cell r="F578" t="str">
            <v>N/A</v>
          </cell>
          <cell r="G578" t="str">
            <v>DIRECCION DE PRESTACIONES</v>
          </cell>
          <cell r="H578" t="str">
            <v>PRESTACIONES ECONOMICAS</v>
          </cell>
          <cell r="I578" t="str">
            <v>DIRECTOR DE PRESTAMOS</v>
          </cell>
          <cell r="J578" t="str">
            <v>BC</v>
          </cell>
          <cell r="K578" t="str">
            <v>1 2 08 3 PR19 84</v>
          </cell>
          <cell r="P578">
            <v>0</v>
          </cell>
          <cell r="Q578" t="str">
            <v>21</v>
          </cell>
          <cell r="R578">
            <v>39023</v>
          </cell>
          <cell r="S578">
            <v>1808</v>
          </cell>
          <cell r="T578">
            <v>1299</v>
          </cell>
          <cell r="U578">
            <v>42130</v>
          </cell>
          <cell r="V578">
            <v>39023</v>
          </cell>
          <cell r="W578" t="e">
            <v>#DIV/0!</v>
          </cell>
          <cell r="X578">
            <v>42130</v>
          </cell>
          <cell r="Y578" t="e">
            <v>#DIV/0!</v>
          </cell>
          <cell r="Z578" t="str">
            <v/>
          </cell>
        </row>
        <row r="579">
          <cell r="A579" t="str">
            <v>B575</v>
          </cell>
          <cell r="B579">
            <v>575</v>
          </cell>
          <cell r="C579">
            <v>0</v>
          </cell>
          <cell r="D579" t="str">
            <v>VACANTE</v>
          </cell>
          <cell r="E579">
            <v>43830</v>
          </cell>
          <cell r="F579" t="str">
            <v>N/A</v>
          </cell>
          <cell r="G579" t="str">
            <v>DIRECCION DE PRESTACIONES</v>
          </cell>
          <cell r="H579" t="str">
            <v>PRESTACIONES ECONOMICAS</v>
          </cell>
          <cell r="I579" t="str">
            <v>COORDINADOR DELEGACIONES</v>
          </cell>
          <cell r="J579" t="str">
            <v>BC</v>
          </cell>
          <cell r="K579" t="str">
            <v>1 2 08 3 PR19 84</v>
          </cell>
          <cell r="P579">
            <v>0</v>
          </cell>
          <cell r="Q579" t="str">
            <v>19</v>
          </cell>
          <cell r="R579">
            <v>33470</v>
          </cell>
          <cell r="S579">
            <v>1549</v>
          </cell>
          <cell r="T579">
            <v>1116</v>
          </cell>
          <cell r="U579">
            <v>36135</v>
          </cell>
          <cell r="V579">
            <v>33470</v>
          </cell>
          <cell r="W579" t="e">
            <v>#DIV/0!</v>
          </cell>
          <cell r="X579">
            <v>36135</v>
          </cell>
          <cell r="Y579" t="e">
            <v>#DIV/0!</v>
          </cell>
          <cell r="Z579" t="str">
            <v/>
          </cell>
        </row>
        <row r="580">
          <cell r="A580" t="str">
            <v>T576</v>
          </cell>
          <cell r="B580">
            <v>576</v>
          </cell>
          <cell r="C580">
            <v>2215</v>
          </cell>
          <cell r="D580" t="str">
            <v>BRIZUELA ESCOTO J JESUS PEDRO</v>
          </cell>
          <cell r="E580">
            <v>43472</v>
          </cell>
          <cell r="F580" t="str">
            <v>N/A</v>
          </cell>
          <cell r="G580" t="str">
            <v>DIRECCION DE PRESTACIONES</v>
          </cell>
          <cell r="H580" t="str">
            <v>PRESTACIONES ECONOMICAS</v>
          </cell>
          <cell r="I580" t="str">
            <v>ADMINISTRATIVO ESPECIALIZADO</v>
          </cell>
          <cell r="J580" t="str">
            <v>TR</v>
          </cell>
          <cell r="K580" t="str">
            <v>1 2 08 3 PR19 84</v>
          </cell>
          <cell r="P580">
            <v>0</v>
          </cell>
          <cell r="Q580" t="str">
            <v>13</v>
          </cell>
          <cell r="R580">
            <v>16635</v>
          </cell>
          <cell r="S580">
            <v>0</v>
          </cell>
          <cell r="T580">
            <v>0</v>
          </cell>
          <cell r="U580">
            <v>16635</v>
          </cell>
          <cell r="V580">
            <v>16635</v>
          </cell>
          <cell r="W580" t="e">
            <v>#DIV/0!</v>
          </cell>
          <cell r="X580">
            <v>16635</v>
          </cell>
          <cell r="Y580" t="e">
            <v>#DIV/0!</v>
          </cell>
          <cell r="Z580" t="str">
            <v/>
          </cell>
        </row>
        <row r="581">
          <cell r="A581" t="str">
            <v>B577</v>
          </cell>
          <cell r="B581">
            <v>577</v>
          </cell>
          <cell r="C581">
            <v>257</v>
          </cell>
          <cell r="D581" t="str">
            <v>RODRIGUEZ CORTES ANGEL</v>
          </cell>
          <cell r="E581">
            <v>35214</v>
          </cell>
          <cell r="F581" t="str">
            <v>STIPEJAL</v>
          </cell>
          <cell r="G581" t="str">
            <v>DIRECCION DE PRESTACIONES</v>
          </cell>
          <cell r="H581" t="str">
            <v>PRESTACIONES ECONOMICAS</v>
          </cell>
          <cell r="I581" t="str">
            <v>AUXILIAR DE VENTANILLA</v>
          </cell>
          <cell r="J581" t="str">
            <v>BS</v>
          </cell>
          <cell r="K581" t="str">
            <v>1 2 08 3 PR19 84</v>
          </cell>
          <cell r="P581">
            <v>0</v>
          </cell>
          <cell r="Q581" t="str">
            <v>11</v>
          </cell>
          <cell r="R581">
            <v>14472</v>
          </cell>
          <cell r="S581">
            <v>1093</v>
          </cell>
          <cell r="T581">
            <v>879</v>
          </cell>
          <cell r="U581">
            <v>16444</v>
          </cell>
          <cell r="V581">
            <v>14472</v>
          </cell>
          <cell r="W581" t="e">
            <v>#DIV/0!</v>
          </cell>
          <cell r="X581">
            <v>16444</v>
          </cell>
          <cell r="Y581" t="e">
            <v>#DIV/0!</v>
          </cell>
          <cell r="Z581" t="str">
            <v/>
          </cell>
        </row>
        <row r="582">
          <cell r="A582" t="str">
            <v>B578</v>
          </cell>
          <cell r="B582">
            <v>578</v>
          </cell>
          <cell r="C582">
            <v>106</v>
          </cell>
          <cell r="D582" t="str">
            <v>GARCIA RODRIGUEZ MARIA ANTONIA</v>
          </cell>
          <cell r="E582">
            <v>33261</v>
          </cell>
          <cell r="F582" t="str">
            <v>SIEIPEJAL</v>
          </cell>
          <cell r="G582" t="str">
            <v>DIRECCION DE PRESTACIONES</v>
          </cell>
          <cell r="H582" t="str">
            <v>PRESTACIONES ECONOMICAS</v>
          </cell>
          <cell r="I582" t="str">
            <v>AUXILIAR DE VENTANILLA</v>
          </cell>
          <cell r="J582" t="str">
            <v>BS</v>
          </cell>
          <cell r="K582" t="str">
            <v>1 2 08 3 PR19 84</v>
          </cell>
          <cell r="P582">
            <v>0</v>
          </cell>
          <cell r="Q582" t="str">
            <v>11</v>
          </cell>
          <cell r="R582">
            <v>14472</v>
          </cell>
          <cell r="S582">
            <v>1093</v>
          </cell>
          <cell r="T582">
            <v>879</v>
          </cell>
          <cell r="U582">
            <v>16444</v>
          </cell>
          <cell r="V582">
            <v>14472</v>
          </cell>
          <cell r="W582" t="e">
            <v>#DIV/0!</v>
          </cell>
          <cell r="X582">
            <v>16444</v>
          </cell>
          <cell r="Y582" t="e">
            <v>#DIV/0!</v>
          </cell>
          <cell r="Z582" t="str">
            <v/>
          </cell>
        </row>
        <row r="583">
          <cell r="A583" t="str">
            <v>B579</v>
          </cell>
          <cell r="B583">
            <v>579</v>
          </cell>
          <cell r="C583">
            <v>1044</v>
          </cell>
          <cell r="D583" t="str">
            <v>CASTILLO CARRILLO VERONICA MARIA</v>
          </cell>
          <cell r="E583">
            <v>38991</v>
          </cell>
          <cell r="F583" t="str">
            <v>SIEIPEJAL</v>
          </cell>
          <cell r="G583" t="str">
            <v>DIRECCION DE PRESTACIONES</v>
          </cell>
          <cell r="H583" t="str">
            <v>PRESTACIONES ECONOMICAS</v>
          </cell>
          <cell r="I583" t="str">
            <v>AUXILIAR DE VENTANILLA</v>
          </cell>
          <cell r="J583" t="str">
            <v>BS</v>
          </cell>
          <cell r="K583" t="str">
            <v>1 2 08 3 PR19 84</v>
          </cell>
          <cell r="P583">
            <v>0</v>
          </cell>
          <cell r="Q583" t="str">
            <v>11</v>
          </cell>
          <cell r="R583">
            <v>14472</v>
          </cell>
          <cell r="S583">
            <v>1093</v>
          </cell>
          <cell r="T583">
            <v>879</v>
          </cell>
          <cell r="U583">
            <v>16444</v>
          </cell>
          <cell r="V583">
            <v>14472</v>
          </cell>
          <cell r="W583" t="e">
            <v>#DIV/0!</v>
          </cell>
          <cell r="X583">
            <v>16444</v>
          </cell>
          <cell r="Y583" t="e">
            <v>#DIV/0!</v>
          </cell>
          <cell r="Z583" t="str">
            <v/>
          </cell>
        </row>
        <row r="584">
          <cell r="A584" t="str">
            <v>B580</v>
          </cell>
          <cell r="B584">
            <v>580</v>
          </cell>
          <cell r="C584">
            <v>145</v>
          </cell>
          <cell r="D584" t="str">
            <v>GONZALEZ HERNANDEZ TERESA</v>
          </cell>
          <cell r="E584">
            <v>33807</v>
          </cell>
          <cell r="F584" t="str">
            <v>STIPEJAL</v>
          </cell>
          <cell r="G584" t="str">
            <v>DIRECCION DE PRESTACIONES</v>
          </cell>
          <cell r="H584" t="str">
            <v>PRESTACIONES ECONOMICAS</v>
          </cell>
          <cell r="I584" t="str">
            <v>AUXILIAR DE VENTANILLA</v>
          </cell>
          <cell r="J584" t="str">
            <v>BS</v>
          </cell>
          <cell r="K584" t="str">
            <v>1 2 08 3 PR19 84</v>
          </cell>
          <cell r="P584">
            <v>0</v>
          </cell>
          <cell r="Q584" t="str">
            <v>11</v>
          </cell>
          <cell r="R584">
            <v>14472</v>
          </cell>
          <cell r="S584">
            <v>1093</v>
          </cell>
          <cell r="T584">
            <v>879</v>
          </cell>
          <cell r="U584">
            <v>16444</v>
          </cell>
          <cell r="V584">
            <v>14472</v>
          </cell>
          <cell r="W584" t="e">
            <v>#DIV/0!</v>
          </cell>
          <cell r="X584">
            <v>16444</v>
          </cell>
          <cell r="Y584" t="e">
            <v>#DIV/0!</v>
          </cell>
          <cell r="Z584" t="str">
            <v/>
          </cell>
        </row>
        <row r="585">
          <cell r="A585" t="str">
            <v>B581</v>
          </cell>
          <cell r="B585">
            <v>581</v>
          </cell>
          <cell r="C585">
            <v>151</v>
          </cell>
          <cell r="D585" t="str">
            <v>MUÑOZ ACEVES TERESA</v>
          </cell>
          <cell r="E585">
            <v>33848</v>
          </cell>
          <cell r="F585" t="str">
            <v>SIEIPEJAL</v>
          </cell>
          <cell r="G585" t="str">
            <v>DIRECCION DE PRESTACIONES</v>
          </cell>
          <cell r="H585" t="str">
            <v>PRESTACIONES ECONOMICAS</v>
          </cell>
          <cell r="I585" t="str">
            <v>AUXILIAR DE VENTANILLA</v>
          </cell>
          <cell r="J585" t="str">
            <v>BS</v>
          </cell>
          <cell r="K585" t="str">
            <v>1 2 08 3 PR19 84</v>
          </cell>
          <cell r="P585">
            <v>0</v>
          </cell>
          <cell r="Q585" t="str">
            <v>11</v>
          </cell>
          <cell r="R585">
            <v>14472</v>
          </cell>
          <cell r="S585">
            <v>1093</v>
          </cell>
          <cell r="T585">
            <v>879</v>
          </cell>
          <cell r="U585">
            <v>16444</v>
          </cell>
          <cell r="V585">
            <v>14472</v>
          </cell>
          <cell r="W585" t="e">
            <v>#DIV/0!</v>
          </cell>
          <cell r="X585">
            <v>16444</v>
          </cell>
          <cell r="Y585" t="e">
            <v>#DIV/0!</v>
          </cell>
          <cell r="Z585" t="str">
            <v/>
          </cell>
        </row>
        <row r="586">
          <cell r="A586" t="str">
            <v>B582</v>
          </cell>
          <cell r="B586">
            <v>582</v>
          </cell>
          <cell r="C586">
            <v>743</v>
          </cell>
          <cell r="D586" t="str">
            <v>ROMERO MORQUECHO JUAN ANTONIO</v>
          </cell>
          <cell r="E586">
            <v>37257</v>
          </cell>
          <cell r="F586" t="str">
            <v>STIPEJAL</v>
          </cell>
          <cell r="G586" t="str">
            <v>DIRECCION DE PRESTACIONES</v>
          </cell>
          <cell r="H586" t="str">
            <v>PRESTACIONES ECONOMICAS</v>
          </cell>
          <cell r="I586" t="str">
            <v>AUXILIAR DE VENTANILLA</v>
          </cell>
          <cell r="J586" t="str">
            <v>BS</v>
          </cell>
          <cell r="K586" t="str">
            <v>1 2 08 3 PR19 84</v>
          </cell>
          <cell r="P586">
            <v>0</v>
          </cell>
          <cell r="Q586" t="str">
            <v>11</v>
          </cell>
          <cell r="R586">
            <v>14472</v>
          </cell>
          <cell r="S586">
            <v>1093</v>
          </cell>
          <cell r="T586">
            <v>879</v>
          </cell>
          <cell r="U586">
            <v>16444</v>
          </cell>
          <cell r="V586">
            <v>14472</v>
          </cell>
          <cell r="W586" t="e">
            <v>#DIV/0!</v>
          </cell>
          <cell r="X586">
            <v>16444</v>
          </cell>
          <cell r="Y586" t="e">
            <v>#DIV/0!</v>
          </cell>
          <cell r="Z586" t="str">
            <v/>
          </cell>
        </row>
        <row r="587">
          <cell r="A587" t="str">
            <v>B583</v>
          </cell>
          <cell r="B587">
            <v>583</v>
          </cell>
          <cell r="C587">
            <v>1026</v>
          </cell>
          <cell r="D587" t="str">
            <v>PEDROZA PALAFOX BEATRIZ</v>
          </cell>
          <cell r="E587">
            <v>40376</v>
          </cell>
          <cell r="F587" t="str">
            <v>SIEIPEJAL</v>
          </cell>
          <cell r="G587" t="str">
            <v>DIRECCION DE PRESTACIONES</v>
          </cell>
          <cell r="H587" t="str">
            <v>PRESTACIONES ECONOMICAS</v>
          </cell>
          <cell r="I587" t="str">
            <v>AUXILIAR DE VENTANILLA</v>
          </cell>
          <cell r="J587" t="str">
            <v>BS</v>
          </cell>
          <cell r="K587" t="str">
            <v>1 2 08 3 PR19 84</v>
          </cell>
          <cell r="P587">
            <v>0</v>
          </cell>
          <cell r="Q587" t="str">
            <v>11</v>
          </cell>
          <cell r="R587">
            <v>14472</v>
          </cell>
          <cell r="S587">
            <v>1093</v>
          </cell>
          <cell r="T587">
            <v>879</v>
          </cell>
          <cell r="U587">
            <v>16444</v>
          </cell>
          <cell r="V587">
            <v>14472</v>
          </cell>
          <cell r="W587" t="e">
            <v>#DIV/0!</v>
          </cell>
          <cell r="X587">
            <v>16444</v>
          </cell>
          <cell r="Y587" t="e">
            <v>#DIV/0!</v>
          </cell>
          <cell r="Z587" t="str">
            <v/>
          </cell>
        </row>
        <row r="588">
          <cell r="A588" t="str">
            <v>B584</v>
          </cell>
          <cell r="B588">
            <v>584</v>
          </cell>
          <cell r="C588">
            <v>1987</v>
          </cell>
          <cell r="D588" t="str">
            <v>AVALOS LARA LAURA SUSANA</v>
          </cell>
          <cell r="E588">
            <v>43693</v>
          </cell>
          <cell r="F588" t="str">
            <v>SIEIPEJAL</v>
          </cell>
          <cell r="G588" t="str">
            <v>DIRECCION DE PRESTACIONES</v>
          </cell>
          <cell r="H588" t="str">
            <v>PRESTACIONES ECONOMICAS</v>
          </cell>
          <cell r="I588" t="str">
            <v>AUXILIAR ADMINISTRATIVO</v>
          </cell>
          <cell r="J588" t="str">
            <v>BS</v>
          </cell>
          <cell r="K588" t="str">
            <v>1 2 08 3 PR19 84</v>
          </cell>
          <cell r="P588">
            <v>0</v>
          </cell>
          <cell r="Q588" t="str">
            <v>10</v>
          </cell>
          <cell r="R588">
            <v>13726</v>
          </cell>
          <cell r="S588">
            <v>1046</v>
          </cell>
          <cell r="T588">
            <v>866</v>
          </cell>
          <cell r="U588">
            <v>15638</v>
          </cell>
          <cell r="V588">
            <v>13726</v>
          </cell>
          <cell r="W588" t="e">
            <v>#DIV/0!</v>
          </cell>
          <cell r="X588">
            <v>15638</v>
          </cell>
          <cell r="Y588" t="e">
            <v>#DIV/0!</v>
          </cell>
          <cell r="Z588" t="str">
            <v/>
          </cell>
        </row>
        <row r="589">
          <cell r="A589" t="str">
            <v>B585</v>
          </cell>
          <cell r="B589">
            <v>585</v>
          </cell>
          <cell r="C589">
            <v>795</v>
          </cell>
          <cell r="D589" t="str">
            <v>PARRA VALENZUELA VICTOR ALFONSO</v>
          </cell>
          <cell r="E589">
            <v>37469</v>
          </cell>
          <cell r="F589" t="str">
            <v>STIPEJAL</v>
          </cell>
          <cell r="G589" t="str">
            <v>DIRECCION DE PRESTACIONES</v>
          </cell>
          <cell r="H589" t="str">
            <v>PRESTACIONES ECONOMICAS</v>
          </cell>
          <cell r="I589" t="str">
            <v>AUXILIAR ADMINISTRATIVO</v>
          </cell>
          <cell r="J589" t="str">
            <v>BS</v>
          </cell>
          <cell r="K589" t="str">
            <v>1 2 08 3 PR19 84</v>
          </cell>
          <cell r="P589">
            <v>0</v>
          </cell>
          <cell r="Q589" t="str">
            <v>10</v>
          </cell>
          <cell r="R589">
            <v>13726</v>
          </cell>
          <cell r="S589">
            <v>1046</v>
          </cell>
          <cell r="T589">
            <v>866</v>
          </cell>
          <cell r="U589">
            <v>15638</v>
          </cell>
          <cell r="V589">
            <v>13726</v>
          </cell>
          <cell r="W589" t="e">
            <v>#DIV/0!</v>
          </cell>
          <cell r="X589">
            <v>15638</v>
          </cell>
          <cell r="Y589" t="e">
            <v>#DIV/0!</v>
          </cell>
          <cell r="Z589" t="str">
            <v/>
          </cell>
        </row>
        <row r="590">
          <cell r="A590" t="str">
            <v>B586</v>
          </cell>
          <cell r="B590">
            <v>586</v>
          </cell>
          <cell r="C590">
            <v>1095</v>
          </cell>
          <cell r="D590" t="str">
            <v>LOERA AVALOS MONICA</v>
          </cell>
          <cell r="E590">
            <v>39432</v>
          </cell>
          <cell r="F590" t="str">
            <v>STIPEJAL</v>
          </cell>
          <cell r="G590" t="str">
            <v>DIRECCION DE PRESTACIONES</v>
          </cell>
          <cell r="H590" t="str">
            <v>PRESTACIONES ECONOMICAS</v>
          </cell>
          <cell r="I590" t="str">
            <v>SECRETARIA</v>
          </cell>
          <cell r="J590" t="str">
            <v>BS</v>
          </cell>
          <cell r="K590" t="str">
            <v>1 2 08 3 PR19 84</v>
          </cell>
          <cell r="P590">
            <v>0</v>
          </cell>
          <cell r="Q590" t="str">
            <v>10</v>
          </cell>
          <cell r="R590">
            <v>13726</v>
          </cell>
          <cell r="S590">
            <v>1046</v>
          </cell>
          <cell r="T590">
            <v>866</v>
          </cell>
          <cell r="U590">
            <v>15638</v>
          </cell>
          <cell r="V590">
            <v>13726</v>
          </cell>
          <cell r="W590" t="e">
            <v>#DIV/0!</v>
          </cell>
          <cell r="X590">
            <v>15638</v>
          </cell>
          <cell r="Y590" t="e">
            <v>#DIV/0!</v>
          </cell>
          <cell r="Z590" t="str">
            <v/>
          </cell>
        </row>
        <row r="591">
          <cell r="A591" t="str">
            <v>B587</v>
          </cell>
          <cell r="B591">
            <v>587</v>
          </cell>
          <cell r="C591">
            <v>120</v>
          </cell>
          <cell r="D591" t="str">
            <v>VAZQUEZ MORALES GEORGINA</v>
          </cell>
          <cell r="E591">
            <v>33532</v>
          </cell>
          <cell r="F591" t="str">
            <v>STIPEJAL</v>
          </cell>
          <cell r="G591" t="str">
            <v>DIRECCION DE PRESTACIONES</v>
          </cell>
          <cell r="H591" t="str">
            <v>PRESTACIONES ECONOMICAS</v>
          </cell>
          <cell r="I591" t="str">
            <v>AUXILIAR ADMINISTRATIVO</v>
          </cell>
          <cell r="J591" t="str">
            <v>BS</v>
          </cell>
          <cell r="K591" t="str">
            <v>1 2 08 3 PR19 84</v>
          </cell>
          <cell r="P591">
            <v>0</v>
          </cell>
          <cell r="Q591" t="str">
            <v>10</v>
          </cell>
          <cell r="R591">
            <v>13726</v>
          </cell>
          <cell r="S591">
            <v>1046</v>
          </cell>
          <cell r="T591">
            <v>866</v>
          </cell>
          <cell r="U591">
            <v>15638</v>
          </cell>
          <cell r="V591">
            <v>13726</v>
          </cell>
          <cell r="W591" t="e">
            <v>#DIV/0!</v>
          </cell>
          <cell r="X591">
            <v>15638</v>
          </cell>
          <cell r="Y591" t="e">
            <v>#DIV/0!</v>
          </cell>
          <cell r="Z591" t="str">
            <v/>
          </cell>
        </row>
        <row r="592">
          <cell r="A592" t="str">
            <v>B588</v>
          </cell>
          <cell r="B592">
            <v>588</v>
          </cell>
          <cell r="C592">
            <v>142</v>
          </cell>
          <cell r="D592" t="str">
            <v>BAÑUELOS ESTRADA MARIA SALOME</v>
          </cell>
          <cell r="E592">
            <v>33798</v>
          </cell>
          <cell r="F592" t="str">
            <v>SIEIPEJAL</v>
          </cell>
          <cell r="G592" t="str">
            <v>DIRECCION DE PRESTACIONES</v>
          </cell>
          <cell r="H592" t="str">
            <v>PRESTACIONES ECONOMICAS</v>
          </cell>
          <cell r="I592" t="str">
            <v>AUXILIAR DE VENTANILLA</v>
          </cell>
          <cell r="J592" t="str">
            <v>BS</v>
          </cell>
          <cell r="K592" t="str">
            <v>1 2 08 3 PR19 84</v>
          </cell>
          <cell r="P592">
            <v>0</v>
          </cell>
          <cell r="Q592" t="str">
            <v>10</v>
          </cell>
          <cell r="R592">
            <v>13726</v>
          </cell>
          <cell r="S592">
            <v>1046</v>
          </cell>
          <cell r="T592">
            <v>866</v>
          </cell>
          <cell r="U592">
            <v>15638</v>
          </cell>
          <cell r="V592">
            <v>13726</v>
          </cell>
          <cell r="W592" t="e">
            <v>#DIV/0!</v>
          </cell>
          <cell r="X592">
            <v>15638</v>
          </cell>
          <cell r="Y592" t="e">
            <v>#DIV/0!</v>
          </cell>
          <cell r="Z592" t="str">
            <v/>
          </cell>
        </row>
        <row r="593">
          <cell r="A593" t="str">
            <v>B589</v>
          </cell>
          <cell r="B593">
            <v>589</v>
          </cell>
          <cell r="C593">
            <v>1658</v>
          </cell>
          <cell r="D593" t="str">
            <v>GONZALEZ HERRERA MARIA GUADALUPE</v>
          </cell>
          <cell r="E593">
            <v>43693</v>
          </cell>
          <cell r="F593" t="str">
            <v>SIEIPEJAL</v>
          </cell>
          <cell r="G593" t="str">
            <v>DIRECCION DE PRESTACIONES</v>
          </cell>
          <cell r="H593" t="str">
            <v>PRESTACIONES ECONOMICAS</v>
          </cell>
          <cell r="I593" t="str">
            <v>AUXILIAR ADMINISTRATIVO</v>
          </cell>
          <cell r="J593" t="str">
            <v>BS</v>
          </cell>
          <cell r="K593" t="str">
            <v>1 2 08 3 PR19 84</v>
          </cell>
          <cell r="P593">
            <v>0</v>
          </cell>
          <cell r="Q593" t="str">
            <v>07</v>
          </cell>
          <cell r="R593">
            <v>12242</v>
          </cell>
          <cell r="S593">
            <v>926</v>
          </cell>
          <cell r="T593">
            <v>830</v>
          </cell>
          <cell r="U593">
            <v>13998</v>
          </cell>
          <cell r="V593">
            <v>12242</v>
          </cell>
          <cell r="W593" t="e">
            <v>#DIV/0!</v>
          </cell>
          <cell r="X593">
            <v>13998</v>
          </cell>
          <cell r="Y593" t="e">
            <v>#DIV/0!</v>
          </cell>
          <cell r="Z593" t="str">
            <v/>
          </cell>
        </row>
        <row r="594">
          <cell r="A594" t="str">
            <v>T590</v>
          </cell>
          <cell r="B594">
            <v>590</v>
          </cell>
          <cell r="C594">
            <v>2278</v>
          </cell>
          <cell r="D594" t="str">
            <v>ESPINOZA OLMOS ELVIA VERONICA</v>
          </cell>
          <cell r="E594">
            <v>43601</v>
          </cell>
          <cell r="F594" t="str">
            <v>N/A</v>
          </cell>
          <cell r="G594" t="str">
            <v>DIRECCION DE PRESTACIONES</v>
          </cell>
          <cell r="H594" t="str">
            <v>PRESTACIONES ECONOMICAS</v>
          </cell>
          <cell r="I594" t="str">
            <v>AUXILIAR DE VENTANILLA</v>
          </cell>
          <cell r="J594" t="str">
            <v>TR</v>
          </cell>
          <cell r="K594" t="str">
            <v>1 2 08 3 PR19 84</v>
          </cell>
          <cell r="P594">
            <v>0</v>
          </cell>
          <cell r="Q594" t="str">
            <v>06</v>
          </cell>
          <cell r="R594">
            <v>11732</v>
          </cell>
          <cell r="S594">
            <v>0</v>
          </cell>
          <cell r="T594">
            <v>0</v>
          </cell>
          <cell r="U594">
            <v>11732</v>
          </cell>
          <cell r="V594">
            <v>11732</v>
          </cell>
          <cell r="W594" t="e">
            <v>#DIV/0!</v>
          </cell>
          <cell r="X594">
            <v>11732</v>
          </cell>
          <cell r="Y594" t="e">
            <v>#DIV/0!</v>
          </cell>
          <cell r="Z594" t="str">
            <v/>
          </cell>
        </row>
        <row r="595">
          <cell r="A595" t="str">
            <v>T591</v>
          </cell>
          <cell r="B595">
            <v>591</v>
          </cell>
          <cell r="C595">
            <v>1916</v>
          </cell>
          <cell r="D595" t="str">
            <v>BARRERA DORANTES SARA</v>
          </cell>
          <cell r="E595">
            <v>42537</v>
          </cell>
          <cell r="F595" t="str">
            <v>N/A</v>
          </cell>
          <cell r="G595" t="str">
            <v>DIRECCION DE PRESTACIONES</v>
          </cell>
          <cell r="H595" t="str">
            <v>PRESTACIONES ECONOMICAS</v>
          </cell>
          <cell r="I595" t="str">
            <v>AUXILIAR DE VENTANILLA</v>
          </cell>
          <cell r="J595" t="str">
            <v>TR</v>
          </cell>
          <cell r="K595" t="str">
            <v>1 2 08 3 PR19 84</v>
          </cell>
          <cell r="P595">
            <v>0</v>
          </cell>
          <cell r="Q595" t="str">
            <v>06</v>
          </cell>
          <cell r="R595">
            <v>11732</v>
          </cell>
          <cell r="S595">
            <v>0</v>
          </cell>
          <cell r="T595">
            <v>0</v>
          </cell>
          <cell r="U595">
            <v>11732</v>
          </cell>
          <cell r="V595">
            <v>11732</v>
          </cell>
          <cell r="W595" t="e">
            <v>#DIV/0!</v>
          </cell>
          <cell r="X595">
            <v>11732</v>
          </cell>
          <cell r="Y595" t="e">
            <v>#DIV/0!</v>
          </cell>
          <cell r="Z595" t="str">
            <v/>
          </cell>
        </row>
        <row r="596">
          <cell r="A596" t="str">
            <v>T592</v>
          </cell>
          <cell r="B596">
            <v>592</v>
          </cell>
          <cell r="C596">
            <v>2288</v>
          </cell>
          <cell r="D596" t="str">
            <v>GONZALEZ RODRIGUEZ MARCELA</v>
          </cell>
          <cell r="E596">
            <v>43633</v>
          </cell>
          <cell r="F596" t="str">
            <v>N/A</v>
          </cell>
          <cell r="G596" t="str">
            <v>DIRECCION DE PRESTACIONES</v>
          </cell>
          <cell r="H596" t="str">
            <v>PRESTACIONES ECONOMICAS</v>
          </cell>
          <cell r="I596" t="str">
            <v>AUXILIAR DE VENTANILLA</v>
          </cell>
          <cell r="J596" t="str">
            <v>TR</v>
          </cell>
          <cell r="K596" t="str">
            <v>1 2 08 3 PR19 84</v>
          </cell>
          <cell r="P596">
            <v>0</v>
          </cell>
          <cell r="Q596" t="str">
            <v>06</v>
          </cell>
          <cell r="R596">
            <v>11732</v>
          </cell>
          <cell r="S596">
            <v>0</v>
          </cell>
          <cell r="T596">
            <v>0</v>
          </cell>
          <cell r="U596">
            <v>11732</v>
          </cell>
          <cell r="V596">
            <v>11732</v>
          </cell>
          <cell r="W596" t="e">
            <v>#DIV/0!</v>
          </cell>
          <cell r="X596">
            <v>11732</v>
          </cell>
          <cell r="Y596" t="e">
            <v>#DIV/0!</v>
          </cell>
          <cell r="Z596" t="str">
            <v/>
          </cell>
        </row>
        <row r="597">
          <cell r="A597" t="str">
            <v>T593</v>
          </cell>
          <cell r="B597">
            <v>593</v>
          </cell>
          <cell r="C597">
            <v>1864</v>
          </cell>
          <cell r="D597" t="str">
            <v>GARCIA ENRIQUEZ NADIA DOMINIQUE</v>
          </cell>
          <cell r="E597">
            <v>42354</v>
          </cell>
          <cell r="F597" t="str">
            <v>N/A</v>
          </cell>
          <cell r="G597" t="str">
            <v>DIRECCION DE PRESTACIONES</v>
          </cell>
          <cell r="H597" t="str">
            <v>PRESTACIONES ECONOMICAS</v>
          </cell>
          <cell r="I597" t="str">
            <v>AUXILIAR DE VENTANILLA</v>
          </cell>
          <cell r="J597" t="str">
            <v>TR</v>
          </cell>
          <cell r="K597" t="str">
            <v>1 2 08 3 PR19 84</v>
          </cell>
          <cell r="P597">
            <v>0</v>
          </cell>
          <cell r="Q597" t="str">
            <v>06</v>
          </cell>
          <cell r="R597">
            <v>11732</v>
          </cell>
          <cell r="S597">
            <v>0</v>
          </cell>
          <cell r="T597">
            <v>0</v>
          </cell>
          <cell r="U597">
            <v>11732</v>
          </cell>
          <cell r="V597">
            <v>11732</v>
          </cell>
          <cell r="W597" t="e">
            <v>#DIV/0!</v>
          </cell>
          <cell r="X597">
            <v>11732</v>
          </cell>
          <cell r="Y597" t="e">
            <v>#DIV/0!</v>
          </cell>
          <cell r="Z597" t="str">
            <v/>
          </cell>
        </row>
        <row r="598">
          <cell r="A598" t="str">
            <v>T594</v>
          </cell>
          <cell r="B598">
            <v>594</v>
          </cell>
          <cell r="C598">
            <v>1936</v>
          </cell>
          <cell r="D598" t="str">
            <v>GARCIA GARCIA KARLA LIZBETH</v>
          </cell>
          <cell r="E598">
            <v>42614</v>
          </cell>
          <cell r="F598" t="str">
            <v>N/A</v>
          </cell>
          <cell r="G598" t="str">
            <v>DIRECCION DE PRESTACIONES</v>
          </cell>
          <cell r="H598" t="str">
            <v>PRESTACIONES ECONOMICAS</v>
          </cell>
          <cell r="I598" t="str">
            <v>AUXILIAR DE VENTANILLA</v>
          </cell>
          <cell r="J598" t="str">
            <v>TR</v>
          </cell>
          <cell r="K598" t="str">
            <v>1 2 08 3 PR19 84</v>
          </cell>
          <cell r="P598">
            <v>0</v>
          </cell>
          <cell r="Q598" t="str">
            <v>06</v>
          </cell>
          <cell r="R598">
            <v>11732</v>
          </cell>
          <cell r="S598">
            <v>0</v>
          </cell>
          <cell r="T598">
            <v>0</v>
          </cell>
          <cell r="U598">
            <v>11732</v>
          </cell>
          <cell r="V598">
            <v>11732</v>
          </cell>
          <cell r="W598" t="e">
            <v>#DIV/0!</v>
          </cell>
          <cell r="X598">
            <v>11732</v>
          </cell>
          <cell r="Y598" t="e">
            <v>#DIV/0!</v>
          </cell>
          <cell r="Z598" t="str">
            <v/>
          </cell>
        </row>
        <row r="599">
          <cell r="A599" t="str">
            <v>T595</v>
          </cell>
          <cell r="B599">
            <v>595</v>
          </cell>
          <cell r="C599">
            <v>2177</v>
          </cell>
          <cell r="D599" t="str">
            <v>PEREGRINO CASASOLA ALBERTO ISRAEL</v>
          </cell>
          <cell r="E599">
            <v>43467</v>
          </cell>
          <cell r="F599" t="str">
            <v>N/A</v>
          </cell>
          <cell r="G599" t="str">
            <v>DIRECCION DE PRESTACIONES</v>
          </cell>
          <cell r="H599" t="str">
            <v>PRESTACIONES ECONOMICAS</v>
          </cell>
          <cell r="I599" t="str">
            <v>AUXILIAR DE VENTANILLA</v>
          </cell>
          <cell r="J599" t="str">
            <v>TR</v>
          </cell>
          <cell r="K599" t="str">
            <v>1 2 08 3 PR19 84</v>
          </cell>
          <cell r="P599">
            <v>0</v>
          </cell>
          <cell r="Q599" t="str">
            <v>06</v>
          </cell>
          <cell r="R599">
            <v>11732</v>
          </cell>
          <cell r="S599">
            <v>0</v>
          </cell>
          <cell r="T599">
            <v>0</v>
          </cell>
          <cell r="U599">
            <v>11732</v>
          </cell>
          <cell r="V599">
            <v>11732</v>
          </cell>
          <cell r="W599" t="e">
            <v>#DIV/0!</v>
          </cell>
          <cell r="X599">
            <v>11732</v>
          </cell>
          <cell r="Y599" t="e">
            <v>#DIV/0!</v>
          </cell>
          <cell r="Z599" t="str">
            <v/>
          </cell>
        </row>
        <row r="600">
          <cell r="A600" t="str">
            <v>T596</v>
          </cell>
          <cell r="B600">
            <v>596</v>
          </cell>
          <cell r="C600">
            <v>1920</v>
          </cell>
          <cell r="D600" t="str">
            <v>RIVERA MACIAS HILDA VANESSA</v>
          </cell>
          <cell r="E600">
            <v>42552</v>
          </cell>
          <cell r="F600" t="str">
            <v>N/A</v>
          </cell>
          <cell r="G600" t="str">
            <v>DIRECCION DE PRESTACIONES</v>
          </cell>
          <cell r="H600" t="str">
            <v>PRESTACIONES ECONOMICAS</v>
          </cell>
          <cell r="I600" t="str">
            <v>AUXILIAR DE VENTANILLA</v>
          </cell>
          <cell r="J600" t="str">
            <v>TR</v>
          </cell>
          <cell r="K600" t="str">
            <v>1 2 08 3 PR19 84</v>
          </cell>
          <cell r="P600">
            <v>0</v>
          </cell>
          <cell r="Q600" t="str">
            <v>06</v>
          </cell>
          <cell r="R600">
            <v>11732</v>
          </cell>
          <cell r="S600">
            <v>0</v>
          </cell>
          <cell r="T600">
            <v>0</v>
          </cell>
          <cell r="U600">
            <v>11732</v>
          </cell>
          <cell r="V600">
            <v>11732</v>
          </cell>
          <cell r="W600" t="e">
            <v>#DIV/0!</v>
          </cell>
          <cell r="X600">
            <v>11732</v>
          </cell>
          <cell r="Y600" t="e">
            <v>#DIV/0!</v>
          </cell>
          <cell r="Z600" t="str">
            <v/>
          </cell>
        </row>
        <row r="601">
          <cell r="A601" t="str">
            <v>T597</v>
          </cell>
          <cell r="B601">
            <v>597</v>
          </cell>
          <cell r="C601">
            <v>1843</v>
          </cell>
          <cell r="D601" t="str">
            <v>RODRIGUEZ VILLALOBOS ILSE ADRIANA</v>
          </cell>
          <cell r="E601">
            <v>42262</v>
          </cell>
          <cell r="F601" t="str">
            <v>N/A</v>
          </cell>
          <cell r="G601" t="str">
            <v>DIRECCION DE PRESTACIONES</v>
          </cell>
          <cell r="H601" t="str">
            <v>PRESTACIONES ECONOMICAS</v>
          </cell>
          <cell r="I601" t="str">
            <v>AUXILIAR DE VENTANILLA</v>
          </cell>
          <cell r="J601" t="str">
            <v>TR</v>
          </cell>
          <cell r="K601" t="str">
            <v>1 2 08 3 PR19 84</v>
          </cell>
          <cell r="P601">
            <v>0</v>
          </cell>
          <cell r="Q601" t="str">
            <v>06</v>
          </cell>
          <cell r="R601">
            <v>11732</v>
          </cell>
          <cell r="S601">
            <v>0</v>
          </cell>
          <cell r="T601">
            <v>0</v>
          </cell>
          <cell r="U601">
            <v>11732</v>
          </cell>
          <cell r="V601">
            <v>11732</v>
          </cell>
          <cell r="W601" t="e">
            <v>#DIV/0!</v>
          </cell>
          <cell r="X601">
            <v>11732</v>
          </cell>
          <cell r="Y601" t="e">
            <v>#DIV/0!</v>
          </cell>
          <cell r="Z601" t="str">
            <v/>
          </cell>
        </row>
        <row r="602">
          <cell r="A602" t="str">
            <v>T598</v>
          </cell>
          <cell r="B602">
            <v>598</v>
          </cell>
          <cell r="C602">
            <v>2308</v>
          </cell>
          <cell r="D602" t="str">
            <v>GARCIA REGALADO ALEXIS JAHAIRA</v>
          </cell>
          <cell r="E602">
            <v>43739</v>
          </cell>
          <cell r="F602" t="str">
            <v>N/A</v>
          </cell>
          <cell r="G602" t="str">
            <v>DIRECCION DE PRESTACIONES</v>
          </cell>
          <cell r="H602" t="str">
            <v>PRESTACIONES ECONOMICAS</v>
          </cell>
          <cell r="I602" t="str">
            <v>AUXILIAR DE VENTANILLA</v>
          </cell>
          <cell r="J602" t="str">
            <v>TR</v>
          </cell>
          <cell r="K602" t="str">
            <v>1 2 08 3 PR19 84</v>
          </cell>
          <cell r="P602">
            <v>0</v>
          </cell>
          <cell r="Q602" t="str">
            <v>06</v>
          </cell>
          <cell r="R602">
            <v>11732</v>
          </cell>
          <cell r="S602">
            <v>0</v>
          </cell>
          <cell r="T602">
            <v>0</v>
          </cell>
          <cell r="U602">
            <v>11732</v>
          </cell>
          <cell r="V602">
            <v>11732</v>
          </cell>
          <cell r="W602" t="e">
            <v>#DIV/0!</v>
          </cell>
          <cell r="X602">
            <v>11732</v>
          </cell>
          <cell r="Y602" t="e">
            <v>#DIV/0!</v>
          </cell>
          <cell r="Z602" t="str">
            <v/>
          </cell>
        </row>
        <row r="603">
          <cell r="A603" t="str">
            <v>T599</v>
          </cell>
          <cell r="B603">
            <v>599</v>
          </cell>
          <cell r="C603">
            <v>2015</v>
          </cell>
          <cell r="D603" t="str">
            <v>MORENO MONREAL ATZHIRI</v>
          </cell>
          <cell r="E603">
            <v>43074</v>
          </cell>
          <cell r="F603" t="str">
            <v>N/A</v>
          </cell>
          <cell r="G603" t="str">
            <v>DIRECCION DE PRESTACIONES</v>
          </cell>
          <cell r="H603" t="str">
            <v>PRESTACIONES ECONOMICAS</v>
          </cell>
          <cell r="I603" t="str">
            <v>AUXILIAR DE VENTANILLA</v>
          </cell>
          <cell r="J603" t="str">
            <v>TR</v>
          </cell>
          <cell r="K603" t="str">
            <v>1 2 08 3 PR19 84</v>
          </cell>
          <cell r="P603">
            <v>0</v>
          </cell>
          <cell r="Q603" t="str">
            <v>06</v>
          </cell>
          <cell r="R603">
            <v>11732</v>
          </cell>
          <cell r="S603">
            <v>0</v>
          </cell>
          <cell r="T603">
            <v>0</v>
          </cell>
          <cell r="U603">
            <v>11732</v>
          </cell>
          <cell r="V603">
            <v>11732</v>
          </cell>
          <cell r="W603" t="e">
            <v>#DIV/0!</v>
          </cell>
          <cell r="X603">
            <v>11732</v>
          </cell>
          <cell r="Y603" t="e">
            <v>#DIV/0!</v>
          </cell>
          <cell r="Z603" t="str">
            <v/>
          </cell>
        </row>
        <row r="604">
          <cell r="A604" t="str">
            <v>T600</v>
          </cell>
          <cell r="B604">
            <v>600</v>
          </cell>
          <cell r="C604">
            <v>2257</v>
          </cell>
          <cell r="D604" t="str">
            <v>INCHAURREGUI RODRIGUEZ DAVID ARMANDO</v>
          </cell>
          <cell r="E604">
            <v>43543</v>
          </cell>
          <cell r="F604" t="str">
            <v>N/A</v>
          </cell>
          <cell r="G604" t="str">
            <v>DIRECCION DE PRESTACIONES</v>
          </cell>
          <cell r="H604" t="str">
            <v>PRESTACIONES ECONOMICAS</v>
          </cell>
          <cell r="I604" t="str">
            <v>AUXILIAR DE VENTANILLA</v>
          </cell>
          <cell r="J604" t="str">
            <v>TR</v>
          </cell>
          <cell r="K604" t="str">
            <v>1 2 08 3 PR19 84</v>
          </cell>
          <cell r="P604">
            <v>0</v>
          </cell>
          <cell r="Q604" t="str">
            <v>06</v>
          </cell>
          <cell r="R604">
            <v>11732</v>
          </cell>
          <cell r="S604">
            <v>0</v>
          </cell>
          <cell r="T604">
            <v>0</v>
          </cell>
          <cell r="U604">
            <v>11732</v>
          </cell>
          <cell r="V604">
            <v>11732</v>
          </cell>
          <cell r="W604" t="e">
            <v>#DIV/0!</v>
          </cell>
          <cell r="X604">
            <v>11732</v>
          </cell>
          <cell r="Y604" t="e">
            <v>#DIV/0!</v>
          </cell>
          <cell r="Z604" t="str">
            <v/>
          </cell>
        </row>
        <row r="605">
          <cell r="A605" t="str">
            <v>T601</v>
          </cell>
          <cell r="B605">
            <v>601</v>
          </cell>
          <cell r="C605">
            <v>1815</v>
          </cell>
          <cell r="D605" t="str">
            <v>VAZQUEZ CASTAÑEDA KARINA GUADALUPE</v>
          </cell>
          <cell r="E605">
            <v>42156</v>
          </cell>
          <cell r="F605" t="str">
            <v>N/A</v>
          </cell>
          <cell r="G605" t="str">
            <v>DIRECCION DE PRESTACIONES</v>
          </cell>
          <cell r="H605" t="str">
            <v>PRESTACIONES ECONOMICAS</v>
          </cell>
          <cell r="I605" t="str">
            <v>AUXILIAR DE VENTANILLA</v>
          </cell>
          <cell r="J605" t="str">
            <v>TR</v>
          </cell>
          <cell r="K605" t="str">
            <v>1 2 08 3 PR19 84</v>
          </cell>
          <cell r="P605">
            <v>0</v>
          </cell>
          <cell r="Q605" t="str">
            <v>06</v>
          </cell>
          <cell r="R605">
            <v>11732</v>
          </cell>
          <cell r="S605">
            <v>0</v>
          </cell>
          <cell r="T605">
            <v>0</v>
          </cell>
          <cell r="U605">
            <v>11732</v>
          </cell>
          <cell r="V605">
            <v>11732</v>
          </cell>
          <cell r="W605" t="e">
            <v>#DIV/0!</v>
          </cell>
          <cell r="X605">
            <v>11732</v>
          </cell>
          <cell r="Y605" t="e">
            <v>#DIV/0!</v>
          </cell>
          <cell r="Z605" t="str">
            <v/>
          </cell>
        </row>
        <row r="606">
          <cell r="A606" t="str">
            <v>T602</v>
          </cell>
          <cell r="B606">
            <v>602</v>
          </cell>
          <cell r="C606">
            <v>2312</v>
          </cell>
          <cell r="D606" t="str">
            <v>VILLASEÑOR GAVIDIA CITLALY ABIGAHIL</v>
          </cell>
          <cell r="E606">
            <v>43770</v>
          </cell>
          <cell r="F606" t="str">
            <v>N/A</v>
          </cell>
          <cell r="G606" t="str">
            <v>DIRECCION DE PRESTACIONES</v>
          </cell>
          <cell r="H606" t="str">
            <v>PRESTACIONES ECONOMICAS</v>
          </cell>
          <cell r="I606" t="str">
            <v>AUXILIAR DE VENTANILLA</v>
          </cell>
          <cell r="J606" t="str">
            <v>TR</v>
          </cell>
          <cell r="K606" t="str">
            <v>1 2 08 3 PR19 84</v>
          </cell>
          <cell r="P606">
            <v>0</v>
          </cell>
          <cell r="Q606" t="str">
            <v>06</v>
          </cell>
          <cell r="R606">
            <v>11732</v>
          </cell>
          <cell r="S606">
            <v>0</v>
          </cell>
          <cell r="T606">
            <v>0</v>
          </cell>
          <cell r="U606">
            <v>11732</v>
          </cell>
          <cell r="V606">
            <v>11732</v>
          </cell>
          <cell r="W606" t="e">
            <v>#DIV/0!</v>
          </cell>
          <cell r="X606">
            <v>11732</v>
          </cell>
          <cell r="Y606" t="e">
            <v>#DIV/0!</v>
          </cell>
          <cell r="Z606" t="str">
            <v/>
          </cell>
        </row>
        <row r="607">
          <cell r="A607" t="str">
            <v>T603</v>
          </cell>
          <cell r="B607">
            <v>603</v>
          </cell>
          <cell r="C607">
            <v>2221</v>
          </cell>
          <cell r="D607" t="str">
            <v>PANTOJA MIRANDA HECTOR ALEJANDRO</v>
          </cell>
          <cell r="E607">
            <v>43481</v>
          </cell>
          <cell r="F607" t="str">
            <v>N/A</v>
          </cell>
          <cell r="G607" t="str">
            <v>DIRECCION DE PRESTACIONES</v>
          </cell>
          <cell r="H607" t="str">
            <v>PRESTACIONES ECONOMICAS</v>
          </cell>
          <cell r="I607" t="str">
            <v>AUXILIAR DE VENTANILLA</v>
          </cell>
          <cell r="J607" t="str">
            <v>TR</v>
          </cell>
          <cell r="K607" t="str">
            <v>1 2 08 3 PR19 84</v>
          </cell>
          <cell r="P607">
            <v>0</v>
          </cell>
          <cell r="Q607" t="str">
            <v>06</v>
          </cell>
          <cell r="R607">
            <v>11732</v>
          </cell>
          <cell r="S607">
            <v>0</v>
          </cell>
          <cell r="T607">
            <v>0</v>
          </cell>
          <cell r="U607">
            <v>11732</v>
          </cell>
          <cell r="V607">
            <v>11732</v>
          </cell>
          <cell r="W607" t="e">
            <v>#DIV/0!</v>
          </cell>
          <cell r="X607">
            <v>11732</v>
          </cell>
          <cell r="Y607" t="e">
            <v>#DIV/0!</v>
          </cell>
          <cell r="Z607" t="str">
            <v/>
          </cell>
        </row>
        <row r="608">
          <cell r="A608" t="str">
            <v>T604</v>
          </cell>
          <cell r="B608">
            <v>604</v>
          </cell>
          <cell r="C608">
            <v>0</v>
          </cell>
          <cell r="D608" t="str">
            <v>VACANTE</v>
          </cell>
          <cell r="E608">
            <v>43830</v>
          </cell>
          <cell r="F608" t="str">
            <v>N/A</v>
          </cell>
          <cell r="G608" t="str">
            <v>DIRECCION DE PRESTACIONES</v>
          </cell>
          <cell r="H608" t="str">
            <v>PRESTACIONES ECONOMICAS</v>
          </cell>
          <cell r="I608" t="str">
            <v>VENTANILLA MODULO FORANEO</v>
          </cell>
          <cell r="J608" t="str">
            <v>TR</v>
          </cell>
          <cell r="K608" t="str">
            <v>1 2 08 3 PR19 84</v>
          </cell>
          <cell r="P608">
            <v>0</v>
          </cell>
          <cell r="Q608" t="str">
            <v>02</v>
          </cell>
          <cell r="R608">
            <v>10320</v>
          </cell>
          <cell r="S608">
            <v>0</v>
          </cell>
          <cell r="T608">
            <v>0</v>
          </cell>
          <cell r="U608">
            <v>10320</v>
          </cell>
          <cell r="V608">
            <v>10320</v>
          </cell>
          <cell r="W608" t="e">
            <v>#DIV/0!</v>
          </cell>
          <cell r="X608">
            <v>10320</v>
          </cell>
          <cell r="Y608" t="e">
            <v>#DIV/0!</v>
          </cell>
          <cell r="Z608" t="str">
            <v/>
          </cell>
        </row>
        <row r="609">
          <cell r="A609" t="str">
            <v>T605</v>
          </cell>
          <cell r="B609">
            <v>605</v>
          </cell>
          <cell r="C609">
            <v>0</v>
          </cell>
          <cell r="D609" t="str">
            <v>VACANTE</v>
          </cell>
          <cell r="E609">
            <v>43830</v>
          </cell>
          <cell r="F609" t="str">
            <v>N/A</v>
          </cell>
          <cell r="G609" t="str">
            <v>DIRECCION DE PRESTACIONES</v>
          </cell>
          <cell r="H609" t="str">
            <v>PRESTACIONES ECONOMICAS</v>
          </cell>
          <cell r="I609" t="str">
            <v>VENTANILLA MODULO FORANEO</v>
          </cell>
          <cell r="J609" t="str">
            <v>TR</v>
          </cell>
          <cell r="K609" t="str">
            <v>1 2 08 3 PR19 84</v>
          </cell>
          <cell r="P609">
            <v>0</v>
          </cell>
          <cell r="Q609" t="str">
            <v>02</v>
          </cell>
          <cell r="R609">
            <v>10320</v>
          </cell>
          <cell r="S609">
            <v>0</v>
          </cell>
          <cell r="T609">
            <v>0</v>
          </cell>
          <cell r="U609">
            <v>10320</v>
          </cell>
          <cell r="V609">
            <v>10320</v>
          </cell>
          <cell r="W609" t="e">
            <v>#DIV/0!</v>
          </cell>
          <cell r="X609">
            <v>10320</v>
          </cell>
          <cell r="Y609" t="e">
            <v>#DIV/0!</v>
          </cell>
          <cell r="Z609" t="str">
            <v/>
          </cell>
        </row>
        <row r="610">
          <cell r="A610" t="str">
            <v>T606</v>
          </cell>
          <cell r="B610">
            <v>606</v>
          </cell>
          <cell r="C610">
            <v>0</v>
          </cell>
          <cell r="D610" t="str">
            <v>VACANTE</v>
          </cell>
          <cell r="E610">
            <v>43830</v>
          </cell>
          <cell r="F610" t="str">
            <v>N/A</v>
          </cell>
          <cell r="G610" t="str">
            <v>DIRECCION DE PRESTACIONES</v>
          </cell>
          <cell r="H610" t="str">
            <v>PRESTACIONES ECONOMICAS</v>
          </cell>
          <cell r="I610" t="str">
            <v>VENTANILLA MODULO FORANEO</v>
          </cell>
          <cell r="J610" t="str">
            <v>TR</v>
          </cell>
          <cell r="K610" t="str">
            <v>1 2 08 3 PR19 84</v>
          </cell>
          <cell r="P610">
            <v>0</v>
          </cell>
          <cell r="Q610" t="str">
            <v>02</v>
          </cell>
          <cell r="R610">
            <v>10320</v>
          </cell>
          <cell r="S610">
            <v>0</v>
          </cell>
          <cell r="T610">
            <v>0</v>
          </cell>
          <cell r="U610">
            <v>10320</v>
          </cell>
          <cell r="V610">
            <v>10320</v>
          </cell>
          <cell r="W610" t="e">
            <v>#DIV/0!</v>
          </cell>
          <cell r="X610">
            <v>10320</v>
          </cell>
          <cell r="Y610" t="e">
            <v>#DIV/0!</v>
          </cell>
          <cell r="Z610" t="str">
            <v/>
          </cell>
        </row>
        <row r="611">
          <cell r="A611" t="str">
            <v>T607</v>
          </cell>
          <cell r="B611">
            <v>607</v>
          </cell>
          <cell r="C611">
            <v>0</v>
          </cell>
          <cell r="D611" t="str">
            <v>VACANTE</v>
          </cell>
          <cell r="E611">
            <v>43830</v>
          </cell>
          <cell r="F611" t="str">
            <v>N/A</v>
          </cell>
          <cell r="G611" t="str">
            <v>DIRECCION DE PRESTACIONES</v>
          </cell>
          <cell r="H611" t="str">
            <v>PRESTACIONES ECONOMICAS</v>
          </cell>
          <cell r="I611" t="str">
            <v>AUXILIAR MODULO FORANEO</v>
          </cell>
          <cell r="J611" t="str">
            <v>TR</v>
          </cell>
          <cell r="K611" t="str">
            <v>1 2 08 3 PR19 84</v>
          </cell>
          <cell r="P611">
            <v>0</v>
          </cell>
          <cell r="Q611" t="str">
            <v>01</v>
          </cell>
          <cell r="R611">
            <v>9939</v>
          </cell>
          <cell r="S611">
            <v>0</v>
          </cell>
          <cell r="T611">
            <v>0</v>
          </cell>
          <cell r="U611">
            <v>9939</v>
          </cell>
          <cell r="V611">
            <v>9939</v>
          </cell>
          <cell r="W611" t="e">
            <v>#DIV/0!</v>
          </cell>
          <cell r="X611">
            <v>9939</v>
          </cell>
          <cell r="Y611" t="e">
            <v>#DIV/0!</v>
          </cell>
          <cell r="Z611" t="str">
            <v/>
          </cell>
        </row>
        <row r="612">
          <cell r="A612" t="str">
            <v>T608</v>
          </cell>
          <cell r="B612">
            <v>608</v>
          </cell>
          <cell r="C612">
            <v>0</v>
          </cell>
          <cell r="D612" t="str">
            <v>VACANTE</v>
          </cell>
          <cell r="E612">
            <v>43830</v>
          </cell>
          <cell r="F612" t="str">
            <v>N/A</v>
          </cell>
          <cell r="G612" t="str">
            <v>DIRECCION DE PRESTACIONES</v>
          </cell>
          <cell r="H612" t="str">
            <v>PRESTACIONES ECONOMICAS</v>
          </cell>
          <cell r="I612" t="str">
            <v>AUXILIAR MODULO FORANEO</v>
          </cell>
          <cell r="J612" t="str">
            <v>TR</v>
          </cell>
          <cell r="K612" t="str">
            <v>1 2 08 3 PR19 84</v>
          </cell>
          <cell r="P612">
            <v>0</v>
          </cell>
          <cell r="Q612" t="str">
            <v>01</v>
          </cell>
          <cell r="R612">
            <v>9939</v>
          </cell>
          <cell r="S612">
            <v>0</v>
          </cell>
          <cell r="T612">
            <v>0</v>
          </cell>
          <cell r="U612">
            <v>9939</v>
          </cell>
          <cell r="V612">
            <v>9939</v>
          </cell>
          <cell r="W612" t="e">
            <v>#DIV/0!</v>
          </cell>
          <cell r="X612">
            <v>9939</v>
          </cell>
          <cell r="Y612" t="e">
            <v>#DIV/0!</v>
          </cell>
          <cell r="Z612" t="str">
            <v/>
          </cell>
        </row>
        <row r="613">
          <cell r="A613" t="str">
            <v>T609</v>
          </cell>
          <cell r="B613">
            <v>609</v>
          </cell>
          <cell r="C613">
            <v>0</v>
          </cell>
          <cell r="D613" t="str">
            <v>VACANTE</v>
          </cell>
          <cell r="E613">
            <v>43830</v>
          </cell>
          <cell r="F613" t="str">
            <v>N/A</v>
          </cell>
          <cell r="G613" t="str">
            <v>DIRECCION DE PRESTACIONES</v>
          </cell>
          <cell r="H613" t="str">
            <v>PRESTACIONES ECONOMICAS</v>
          </cell>
          <cell r="I613" t="str">
            <v>AUXILIAR MODULO FORANEO</v>
          </cell>
          <cell r="J613" t="str">
            <v>TR</v>
          </cell>
          <cell r="K613" t="str">
            <v>1 2 08 3 PR19 84</v>
          </cell>
          <cell r="P613">
            <v>0</v>
          </cell>
          <cell r="Q613" t="str">
            <v>01</v>
          </cell>
          <cell r="R613">
            <v>9939</v>
          </cell>
          <cell r="S613">
            <v>0</v>
          </cell>
          <cell r="T613">
            <v>0</v>
          </cell>
          <cell r="U613">
            <v>9939</v>
          </cell>
          <cell r="V613">
            <v>9939</v>
          </cell>
          <cell r="W613" t="e">
            <v>#DIV/0!</v>
          </cell>
          <cell r="X613">
            <v>9939</v>
          </cell>
          <cell r="Y613" t="e">
            <v>#DIV/0!</v>
          </cell>
          <cell r="Z613" t="str">
            <v/>
          </cell>
        </row>
        <row r="614">
          <cell r="A614" t="str">
            <v>B610</v>
          </cell>
          <cell r="B614">
            <v>610</v>
          </cell>
          <cell r="C614">
            <v>1899</v>
          </cell>
          <cell r="D614" t="str">
            <v>VELAZQUEZ NAVARRO NOHEMI SOCORRO</v>
          </cell>
          <cell r="E614">
            <v>43440</v>
          </cell>
          <cell r="F614" t="str">
            <v>N/A</v>
          </cell>
          <cell r="G614" t="str">
            <v>DIRECCION DE PRESTACIONES</v>
          </cell>
          <cell r="H614" t="str">
            <v>PRESTACIONES ECONOMICAS</v>
          </cell>
          <cell r="I614" t="str">
            <v>SECRETARIA EJECUTIVA</v>
          </cell>
          <cell r="J614" t="str">
            <v>BC</v>
          </cell>
          <cell r="K614" t="str">
            <v>1 2 08 3 PR19 84</v>
          </cell>
          <cell r="P614">
            <v>0</v>
          </cell>
          <cell r="Q614" t="str">
            <v>00</v>
          </cell>
          <cell r="R614">
            <v>16017</v>
          </cell>
          <cell r="S614">
            <v>1000</v>
          </cell>
          <cell r="T614">
            <v>955</v>
          </cell>
          <cell r="U614">
            <v>17972</v>
          </cell>
          <cell r="V614">
            <v>16017</v>
          </cell>
          <cell r="W614" t="e">
            <v>#DIV/0!</v>
          </cell>
          <cell r="X614">
            <v>17972</v>
          </cell>
          <cell r="Y614" t="e">
            <v>#DIV/0!</v>
          </cell>
          <cell r="Z614" t="str">
            <v/>
          </cell>
        </row>
        <row r="615">
          <cell r="A615" t="str">
            <v>B611</v>
          </cell>
          <cell r="B615">
            <v>611</v>
          </cell>
          <cell r="C615">
            <v>2178</v>
          </cell>
          <cell r="D615" t="str">
            <v>CAMPOS MORALES BENJAMIN</v>
          </cell>
          <cell r="E615">
            <v>43633</v>
          </cell>
          <cell r="F615" t="str">
            <v>N/A</v>
          </cell>
          <cell r="G615" t="str">
            <v>DIRECCION DE PRESTACIONES</v>
          </cell>
          <cell r="H615" t="str">
            <v>PRESTACIONES ECONOMICAS</v>
          </cell>
          <cell r="I615" t="str">
            <v>AUXILIAR ADMINISTRATIVO B</v>
          </cell>
          <cell r="J615" t="str">
            <v>BC</v>
          </cell>
          <cell r="K615" t="str">
            <v>1 2 08 3 PR19 84</v>
          </cell>
          <cell r="P615">
            <v>0</v>
          </cell>
          <cell r="Q615" t="str">
            <v>00</v>
          </cell>
          <cell r="R615">
            <v>12573</v>
          </cell>
          <cell r="S615">
            <v>1000</v>
          </cell>
          <cell r="T615">
            <v>955</v>
          </cell>
          <cell r="U615">
            <v>14528</v>
          </cell>
          <cell r="V615">
            <v>12573</v>
          </cell>
          <cell r="W615" t="e">
            <v>#DIV/0!</v>
          </cell>
          <cell r="X615">
            <v>14528</v>
          </cell>
          <cell r="Y615" t="e">
            <v>#DIV/0!</v>
          </cell>
          <cell r="Z615" t="str">
            <v/>
          </cell>
        </row>
        <row r="616">
          <cell r="A616" t="str">
            <v>B612</v>
          </cell>
          <cell r="B616">
            <v>612</v>
          </cell>
          <cell r="C616">
            <v>1096</v>
          </cell>
          <cell r="D616" t="str">
            <v>GUZMAN PEREZ ELIZABETH REBECA</v>
          </cell>
          <cell r="E616">
            <v>39106</v>
          </cell>
          <cell r="F616" t="str">
            <v>STIPEJAL</v>
          </cell>
          <cell r="G616" t="str">
            <v>DIRECCION DE PRESTACIONES</v>
          </cell>
          <cell r="H616" t="str">
            <v>PRESTACIONES ECONOMICAS</v>
          </cell>
          <cell r="I616" t="str">
            <v>AUXILIAR DE VENTANILLA A</v>
          </cell>
          <cell r="J616" t="str">
            <v>BS</v>
          </cell>
          <cell r="K616" t="str">
            <v>1 2 08 3 PR19 84</v>
          </cell>
          <cell r="P616">
            <v>0</v>
          </cell>
          <cell r="Q616" t="str">
            <v>00</v>
          </cell>
          <cell r="R616">
            <v>14778</v>
          </cell>
          <cell r="S616">
            <v>1000</v>
          </cell>
          <cell r="T616">
            <v>955</v>
          </cell>
          <cell r="U616">
            <v>16733</v>
          </cell>
          <cell r="V616">
            <v>14778</v>
          </cell>
          <cell r="W616" t="e">
            <v>#DIV/0!</v>
          </cell>
          <cell r="X616">
            <v>16733</v>
          </cell>
          <cell r="Y616" t="e">
            <v>#DIV/0!</v>
          </cell>
          <cell r="Z616" t="str">
            <v/>
          </cell>
        </row>
        <row r="617">
          <cell r="A617" t="str">
            <v>B613</v>
          </cell>
          <cell r="B617">
            <v>613</v>
          </cell>
          <cell r="C617">
            <v>1844</v>
          </cell>
          <cell r="D617" t="str">
            <v>MEDINA CASILLAS IVONNE LIZBETTE</v>
          </cell>
          <cell r="E617">
            <v>42476</v>
          </cell>
          <cell r="F617" t="str">
            <v>STIPEJAL</v>
          </cell>
          <cell r="G617" t="str">
            <v>DIRECCION DE PRESTACIONES</v>
          </cell>
          <cell r="H617" t="str">
            <v>PRESTACIONES ECONOMICAS</v>
          </cell>
          <cell r="I617" t="str">
            <v>TECNICO ADMINISTRATIVO</v>
          </cell>
          <cell r="J617" t="str">
            <v>BS</v>
          </cell>
          <cell r="K617" t="str">
            <v>1 2 08 3 PR19 84</v>
          </cell>
          <cell r="P617">
            <v>0</v>
          </cell>
          <cell r="Q617" t="str">
            <v>00</v>
          </cell>
          <cell r="R617">
            <v>14462</v>
          </cell>
          <cell r="S617">
            <v>1000</v>
          </cell>
          <cell r="T617">
            <v>955</v>
          </cell>
          <cell r="U617">
            <v>16417</v>
          </cell>
          <cell r="V617">
            <v>14462</v>
          </cell>
          <cell r="W617" t="e">
            <v>#DIV/0!</v>
          </cell>
          <cell r="X617">
            <v>16417</v>
          </cell>
          <cell r="Y617" t="e">
            <v>#DIV/0!</v>
          </cell>
          <cell r="Z617" t="str">
            <v/>
          </cell>
        </row>
        <row r="618">
          <cell r="A618" t="str">
            <v>B614</v>
          </cell>
          <cell r="B618">
            <v>614</v>
          </cell>
          <cell r="C618">
            <v>1262</v>
          </cell>
          <cell r="D618" t="str">
            <v>HERNANDEZ LARIOS RENE GIOVANNI</v>
          </cell>
          <cell r="E618">
            <v>41518</v>
          </cell>
          <cell r="F618" t="str">
            <v>SIEIPEJAL</v>
          </cell>
          <cell r="G618" t="str">
            <v>DIRECCION DE PRESTACIONES</v>
          </cell>
          <cell r="H618" t="str">
            <v>PRESTACIONES ECONOMICAS</v>
          </cell>
          <cell r="I618" t="str">
            <v>AUXILIAR DE ARCHIVO</v>
          </cell>
          <cell r="J618" t="str">
            <v>BS</v>
          </cell>
          <cell r="K618" t="str">
            <v>1 2 08 3 PR19 84</v>
          </cell>
          <cell r="P618">
            <v>0</v>
          </cell>
          <cell r="Q618" t="str">
            <v>00</v>
          </cell>
          <cell r="R618">
            <v>12701</v>
          </cell>
          <cell r="S618">
            <v>1000</v>
          </cell>
          <cell r="T618">
            <v>955</v>
          </cell>
          <cell r="U618">
            <v>14656</v>
          </cell>
          <cell r="V618">
            <v>12701</v>
          </cell>
          <cell r="W618" t="e">
            <v>#DIV/0!</v>
          </cell>
          <cell r="X618">
            <v>14656</v>
          </cell>
          <cell r="Y618" t="e">
            <v>#DIV/0!</v>
          </cell>
          <cell r="Z618" t="str">
            <v/>
          </cell>
        </row>
        <row r="619">
          <cell r="A619" t="str">
            <v>B615</v>
          </cell>
          <cell r="B619">
            <v>615</v>
          </cell>
          <cell r="C619">
            <v>1236</v>
          </cell>
          <cell r="D619" t="str">
            <v>CAYETANO ORTEGA LUIS</v>
          </cell>
          <cell r="E619">
            <v>43116</v>
          </cell>
          <cell r="F619" t="str">
            <v>STIPEJAL</v>
          </cell>
          <cell r="G619" t="str">
            <v>DIRECCION DE PRESTACIONES</v>
          </cell>
          <cell r="H619" t="str">
            <v>PRESTACIONES ECONOMICAS</v>
          </cell>
          <cell r="I619" t="str">
            <v>AUXILIAR ADMINISTRATIVO B</v>
          </cell>
          <cell r="J619" t="str">
            <v>BS</v>
          </cell>
          <cell r="K619" t="str">
            <v>1 2 08 3 PR19 84</v>
          </cell>
          <cell r="P619">
            <v>0</v>
          </cell>
          <cell r="Q619" t="str">
            <v>00</v>
          </cell>
          <cell r="R619">
            <v>12573</v>
          </cell>
          <cell r="S619">
            <v>1000</v>
          </cell>
          <cell r="T619">
            <v>955</v>
          </cell>
          <cell r="U619">
            <v>14528</v>
          </cell>
          <cell r="V619">
            <v>12573</v>
          </cell>
          <cell r="W619" t="e">
            <v>#DIV/0!</v>
          </cell>
          <cell r="X619">
            <v>14528</v>
          </cell>
          <cell r="Y619" t="e">
            <v>#DIV/0!</v>
          </cell>
          <cell r="Z619" t="str">
            <v/>
          </cell>
        </row>
        <row r="620">
          <cell r="A620" t="str">
            <v>B616</v>
          </cell>
          <cell r="B620">
            <v>616</v>
          </cell>
          <cell r="C620">
            <v>693</v>
          </cell>
          <cell r="D620" t="str">
            <v>SANCHEZ REGALADO FRANCISCO JAVIER</v>
          </cell>
          <cell r="E620">
            <v>37027</v>
          </cell>
          <cell r="F620" t="str">
            <v>STIPEJAL</v>
          </cell>
          <cell r="G620" t="str">
            <v>DIRECCION DE PRESTACIONES</v>
          </cell>
          <cell r="H620" t="str">
            <v>PRESTACIONES ECONOMICAS</v>
          </cell>
          <cell r="I620" t="str">
            <v>CAJERO A</v>
          </cell>
          <cell r="J620" t="str">
            <v>BS</v>
          </cell>
          <cell r="K620" t="str">
            <v>1 2 08 3 PR19 84</v>
          </cell>
          <cell r="P620">
            <v>0</v>
          </cell>
          <cell r="Q620" t="str">
            <v>00</v>
          </cell>
          <cell r="R620">
            <v>12484</v>
          </cell>
          <cell r="S620">
            <v>1000</v>
          </cell>
          <cell r="T620">
            <v>955</v>
          </cell>
          <cell r="U620">
            <v>14439</v>
          </cell>
          <cell r="V620">
            <v>12484</v>
          </cell>
          <cell r="W620" t="e">
            <v>#DIV/0!</v>
          </cell>
          <cell r="X620">
            <v>14439</v>
          </cell>
          <cell r="Y620" t="e">
            <v>#DIV/0!</v>
          </cell>
          <cell r="Z620" t="str">
            <v/>
          </cell>
        </row>
        <row r="621">
          <cell r="A621" t="str">
            <v>B617</v>
          </cell>
          <cell r="B621">
            <v>617</v>
          </cell>
          <cell r="C621">
            <v>1389</v>
          </cell>
          <cell r="D621" t="str">
            <v>CHAVEZ ARROYO LETICIA</v>
          </cell>
          <cell r="E621">
            <v>40848</v>
          </cell>
          <cell r="F621" t="str">
            <v>STIPEJAL</v>
          </cell>
          <cell r="G621" t="str">
            <v>DIRECCION DE PRESTACIONES</v>
          </cell>
          <cell r="H621" t="str">
            <v>PRESTACIONES ECONOMICAS</v>
          </cell>
          <cell r="I621" t="str">
            <v>AUXILIAR ADMINISTRATIVO C</v>
          </cell>
          <cell r="J621" t="str">
            <v>BS</v>
          </cell>
          <cell r="K621" t="str">
            <v>1 2 08 3 PR19 84</v>
          </cell>
          <cell r="P621">
            <v>0</v>
          </cell>
          <cell r="Q621" t="str">
            <v>00</v>
          </cell>
          <cell r="R621">
            <v>12484</v>
          </cell>
          <cell r="S621">
            <v>1000</v>
          </cell>
          <cell r="T621">
            <v>955</v>
          </cell>
          <cell r="U621">
            <v>14439</v>
          </cell>
          <cell r="V621">
            <v>12484</v>
          </cell>
          <cell r="W621" t="e">
            <v>#DIV/0!</v>
          </cell>
          <cell r="X621">
            <v>14439</v>
          </cell>
          <cell r="Y621" t="e">
            <v>#DIV/0!</v>
          </cell>
          <cell r="Z621" t="str">
            <v/>
          </cell>
        </row>
        <row r="622">
          <cell r="A622" t="str">
            <v>T618</v>
          </cell>
          <cell r="B622">
            <v>618</v>
          </cell>
          <cell r="C622">
            <v>2272</v>
          </cell>
          <cell r="D622" t="str">
            <v>MORA VELAZCO ANDRES</v>
          </cell>
          <cell r="E622">
            <v>43565</v>
          </cell>
          <cell r="F622" t="str">
            <v>N/A</v>
          </cell>
          <cell r="G622" t="str">
            <v>DIRECCION DE PRESTACIONES</v>
          </cell>
          <cell r="H622" t="str">
            <v>PRESTACIONES ECONOMICAS</v>
          </cell>
          <cell r="I622" t="str">
            <v>AUXILIAR DE VENTANILLA</v>
          </cell>
          <cell r="J622" t="str">
            <v>TR</v>
          </cell>
          <cell r="K622" t="str">
            <v>1 2 08 3 PR19 84</v>
          </cell>
          <cell r="P622">
            <v>0</v>
          </cell>
          <cell r="Q622" t="str">
            <v>00</v>
          </cell>
          <cell r="R622">
            <v>6285</v>
          </cell>
          <cell r="S622">
            <v>0</v>
          </cell>
          <cell r="T622">
            <v>0</v>
          </cell>
          <cell r="U622">
            <v>6285</v>
          </cell>
          <cell r="V622">
            <v>6285</v>
          </cell>
          <cell r="W622" t="e">
            <v>#DIV/0!</v>
          </cell>
          <cell r="X622">
            <v>6285</v>
          </cell>
          <cell r="Y622" t="e">
            <v>#DIV/0!</v>
          </cell>
          <cell r="Z622" t="str">
            <v/>
          </cell>
        </row>
        <row r="623">
          <cell r="A623" t="str">
            <v>T619</v>
          </cell>
          <cell r="B623">
            <v>619</v>
          </cell>
          <cell r="C623">
            <v>2003</v>
          </cell>
          <cell r="D623" t="str">
            <v>RODRIGUEZ LOPEZ CLAUDIA CAROLINA</v>
          </cell>
          <cell r="E623">
            <v>43031</v>
          </cell>
          <cell r="F623" t="str">
            <v>N/A</v>
          </cell>
          <cell r="G623" t="str">
            <v>DIRECCION DE PRESTACIONES</v>
          </cell>
          <cell r="H623" t="str">
            <v>PRESTACIONES ECONOMICAS</v>
          </cell>
          <cell r="I623" t="str">
            <v>AUXILIAR DE VENTANILLA</v>
          </cell>
          <cell r="J623" t="str">
            <v>TR</v>
          </cell>
          <cell r="K623" t="str">
            <v>1 2 08 3 PR19 84</v>
          </cell>
          <cell r="P623">
            <v>0</v>
          </cell>
          <cell r="Q623" t="str">
            <v>00</v>
          </cell>
          <cell r="R623">
            <v>6285</v>
          </cell>
          <cell r="S623">
            <v>0</v>
          </cell>
          <cell r="T623">
            <v>0</v>
          </cell>
          <cell r="U623">
            <v>6285</v>
          </cell>
          <cell r="V623">
            <v>6285</v>
          </cell>
          <cell r="W623" t="e">
            <v>#DIV/0!</v>
          </cell>
          <cell r="X623">
            <v>6285</v>
          </cell>
          <cell r="Y623" t="e">
            <v>#DIV/0!</v>
          </cell>
          <cell r="Z623" t="str">
            <v/>
          </cell>
        </row>
        <row r="624">
          <cell r="A624" t="str">
            <v>T620</v>
          </cell>
          <cell r="B624">
            <v>620</v>
          </cell>
          <cell r="C624">
            <v>1818</v>
          </cell>
          <cell r="D624" t="str">
            <v>CASTELLON QUEZADA LUZ VALERIA</v>
          </cell>
          <cell r="E624">
            <v>42156</v>
          </cell>
          <cell r="F624" t="str">
            <v>N/A</v>
          </cell>
          <cell r="G624" t="str">
            <v>DIRECCION DE PRESTACIONES</v>
          </cell>
          <cell r="H624" t="str">
            <v>PRESTACIONES ECONOMICAS</v>
          </cell>
          <cell r="I624" t="str">
            <v>AUXILIAR DE VENTANILLA</v>
          </cell>
          <cell r="J624" t="str">
            <v>TR</v>
          </cell>
          <cell r="K624" t="str">
            <v>1 2 08 3 PR19 84</v>
          </cell>
          <cell r="P624">
            <v>0</v>
          </cell>
          <cell r="Q624" t="str">
            <v>00</v>
          </cell>
          <cell r="R624">
            <v>6285</v>
          </cell>
          <cell r="S624">
            <v>0</v>
          </cell>
          <cell r="T624">
            <v>0</v>
          </cell>
          <cell r="U624">
            <v>6285</v>
          </cell>
          <cell r="V624">
            <v>6285</v>
          </cell>
          <cell r="W624" t="e">
            <v>#DIV/0!</v>
          </cell>
          <cell r="X624">
            <v>6285</v>
          </cell>
          <cell r="Y624" t="e">
            <v>#DIV/0!</v>
          </cell>
          <cell r="Z624" t="str">
            <v/>
          </cell>
        </row>
        <row r="625">
          <cell r="A625" t="str">
            <v>T621</v>
          </cell>
          <cell r="B625">
            <v>621</v>
          </cell>
          <cell r="C625">
            <v>1937</v>
          </cell>
          <cell r="D625" t="str">
            <v>CORONA GARCIA FABIOLA LILIANA</v>
          </cell>
          <cell r="E625">
            <v>42614</v>
          </cell>
          <cell r="F625" t="str">
            <v>N/A</v>
          </cell>
          <cell r="G625" t="str">
            <v>DIRECCION DE PRESTACIONES</v>
          </cell>
          <cell r="H625" t="str">
            <v>PRESTACIONES ECONOMICAS</v>
          </cell>
          <cell r="I625" t="str">
            <v>AUXILIAR DE VENTANILLA</v>
          </cell>
          <cell r="J625" t="str">
            <v>TR</v>
          </cell>
          <cell r="K625" t="str">
            <v>1 2 08 3 PR19 84</v>
          </cell>
          <cell r="P625">
            <v>0</v>
          </cell>
          <cell r="Q625" t="str">
            <v>00</v>
          </cell>
          <cell r="R625">
            <v>6285</v>
          </cell>
          <cell r="S625">
            <v>0</v>
          </cell>
          <cell r="T625">
            <v>0</v>
          </cell>
          <cell r="U625">
            <v>6285</v>
          </cell>
          <cell r="V625">
            <v>6285</v>
          </cell>
          <cell r="W625" t="e">
            <v>#DIV/0!</v>
          </cell>
          <cell r="X625">
            <v>6285</v>
          </cell>
          <cell r="Y625" t="e">
            <v>#DIV/0!</v>
          </cell>
          <cell r="Z625" t="str">
            <v/>
          </cell>
        </row>
        <row r="626">
          <cell r="A626" t="str">
            <v>T622</v>
          </cell>
          <cell r="B626">
            <v>622</v>
          </cell>
          <cell r="C626">
            <v>1869</v>
          </cell>
          <cell r="D626" t="str">
            <v>GUTIERREZ MORALES FLOR GUADALUPE</v>
          </cell>
          <cell r="E626">
            <v>43571</v>
          </cell>
          <cell r="F626" t="str">
            <v>N/A</v>
          </cell>
          <cell r="G626" t="str">
            <v>DIRECCION DE PRESTACIONES</v>
          </cell>
          <cell r="H626" t="str">
            <v>PRESTACIONES ECONOMICAS</v>
          </cell>
          <cell r="I626" t="str">
            <v>AUXILIAR DE VENTANILLA</v>
          </cell>
          <cell r="J626" t="str">
            <v>TR</v>
          </cell>
          <cell r="K626" t="str">
            <v>1 2 08 3 PR19 84</v>
          </cell>
          <cell r="P626">
            <v>0</v>
          </cell>
          <cell r="Q626" t="str">
            <v>00</v>
          </cell>
          <cell r="R626">
            <v>6285</v>
          </cell>
          <cell r="S626">
            <v>0</v>
          </cell>
          <cell r="T626">
            <v>0</v>
          </cell>
          <cell r="U626">
            <v>6285</v>
          </cell>
          <cell r="V626">
            <v>6285</v>
          </cell>
          <cell r="W626" t="e">
            <v>#DIV/0!</v>
          </cell>
          <cell r="X626">
            <v>6285</v>
          </cell>
          <cell r="Y626" t="e">
            <v>#DIV/0!</v>
          </cell>
          <cell r="Z626" t="str">
            <v/>
          </cell>
        </row>
        <row r="627">
          <cell r="A627" t="str">
            <v>B623</v>
          </cell>
          <cell r="B627">
            <v>623</v>
          </cell>
          <cell r="C627">
            <v>2226</v>
          </cell>
          <cell r="D627" t="str">
            <v>BARBA NUÑEZ MARIA DE JESUS</v>
          </cell>
          <cell r="E627">
            <v>43497</v>
          </cell>
          <cell r="F627" t="str">
            <v>N/A</v>
          </cell>
          <cell r="G627" t="str">
            <v>DIRECCION DE PRESTACIONES</v>
          </cell>
          <cell r="H627" t="str">
            <v>PRESTACIONES DE VIVIENDA</v>
          </cell>
          <cell r="I627" t="str">
            <v>DIRECTOR DE PRESTAMOS HIPOTECARIOS</v>
          </cell>
          <cell r="J627" t="str">
            <v>BC</v>
          </cell>
          <cell r="K627" t="str">
            <v>1 2 08 3 PR20 85</v>
          </cell>
          <cell r="P627">
            <v>0</v>
          </cell>
          <cell r="Q627" t="str">
            <v>21</v>
          </cell>
          <cell r="R627">
            <v>39023</v>
          </cell>
          <cell r="S627">
            <v>1808</v>
          </cell>
          <cell r="T627">
            <v>1299</v>
          </cell>
          <cell r="U627">
            <v>42130</v>
          </cell>
          <cell r="V627">
            <v>39023</v>
          </cell>
          <cell r="W627" t="e">
            <v>#DIV/0!</v>
          </cell>
          <cell r="X627">
            <v>42130</v>
          </cell>
          <cell r="Y627" t="e">
            <v>#DIV/0!</v>
          </cell>
          <cell r="Z627" t="str">
            <v/>
          </cell>
        </row>
        <row r="628">
          <cell r="A628" t="str">
            <v>B624</v>
          </cell>
          <cell r="B628">
            <v>624</v>
          </cell>
          <cell r="C628">
            <v>110</v>
          </cell>
          <cell r="D628" t="str">
            <v>ESCOBEDO MEJIA CLAUDIA LETICIA</v>
          </cell>
          <cell r="E628">
            <v>33393</v>
          </cell>
          <cell r="F628" t="str">
            <v>N/A</v>
          </cell>
          <cell r="G628" t="str">
            <v>DIRECCION DE PRESTACIONES</v>
          </cell>
          <cell r="H628" t="str">
            <v>PRESTACIONES DE VIVIENDA</v>
          </cell>
          <cell r="I628" t="str">
            <v>COORDINADOR ESPECIALIZADO</v>
          </cell>
          <cell r="J628" t="str">
            <v>BC</v>
          </cell>
          <cell r="K628" t="str">
            <v>1 2 08 3 PR20 85</v>
          </cell>
          <cell r="P628">
            <v>0</v>
          </cell>
          <cell r="Q628" t="str">
            <v>16</v>
          </cell>
          <cell r="R628">
            <v>23379</v>
          </cell>
          <cell r="S628">
            <v>1247</v>
          </cell>
          <cell r="T628">
            <v>979</v>
          </cell>
          <cell r="U628">
            <v>25605</v>
          </cell>
          <cell r="V628">
            <v>23379</v>
          </cell>
          <cell r="W628" t="e">
            <v>#DIV/0!</v>
          </cell>
          <cell r="X628">
            <v>25605</v>
          </cell>
          <cell r="Y628" t="e">
            <v>#DIV/0!</v>
          </cell>
          <cell r="Z628" t="str">
            <v/>
          </cell>
        </row>
        <row r="629">
          <cell r="A629" t="str">
            <v>B625</v>
          </cell>
          <cell r="B629">
            <v>625</v>
          </cell>
          <cell r="C629">
            <v>2133</v>
          </cell>
          <cell r="D629" t="str">
            <v>ALVARADO PELAYO BEATRIZ EUGENIA</v>
          </cell>
          <cell r="E629">
            <v>43497</v>
          </cell>
          <cell r="F629" t="str">
            <v>N/A</v>
          </cell>
          <cell r="G629" t="str">
            <v>DIRECCION DE PRESTACIONES</v>
          </cell>
          <cell r="H629" t="str">
            <v>PRESTACIONES DE VIVIENDA</v>
          </cell>
          <cell r="I629" t="str">
            <v>ADMINISTRATIVO ESPECIALIZADO</v>
          </cell>
          <cell r="J629" t="str">
            <v>BC</v>
          </cell>
          <cell r="K629" t="str">
            <v>1 2 08 3 PR20 85</v>
          </cell>
          <cell r="P629">
            <v>0</v>
          </cell>
          <cell r="Q629" t="str">
            <v>12</v>
          </cell>
          <cell r="R629">
            <v>15441</v>
          </cell>
          <cell r="S629">
            <v>1099</v>
          </cell>
          <cell r="T629">
            <v>889</v>
          </cell>
          <cell r="U629">
            <v>17429</v>
          </cell>
          <cell r="V629">
            <v>15441</v>
          </cell>
          <cell r="W629" t="e">
            <v>#DIV/0!</v>
          </cell>
          <cell r="X629">
            <v>17429</v>
          </cell>
          <cell r="Y629" t="e">
            <v>#DIV/0!</v>
          </cell>
          <cell r="Z629" t="str">
            <v/>
          </cell>
        </row>
        <row r="630">
          <cell r="A630" t="str">
            <v>B626</v>
          </cell>
          <cell r="B630">
            <v>626</v>
          </cell>
          <cell r="C630">
            <v>1817</v>
          </cell>
          <cell r="D630" t="str">
            <v>CHAVEZ PRADO ERENDIRA ITZUL</v>
          </cell>
          <cell r="E630">
            <v>42156</v>
          </cell>
          <cell r="F630" t="str">
            <v>SIEIPEJAL</v>
          </cell>
          <cell r="G630" t="str">
            <v>DIRECCION DE PRESTACIONES</v>
          </cell>
          <cell r="H630" t="str">
            <v>PRESTACIONES DE VIVIENDA</v>
          </cell>
          <cell r="I630" t="str">
            <v>AUXILIAR ADMINISTRATIVO</v>
          </cell>
          <cell r="J630" t="str">
            <v>BS</v>
          </cell>
          <cell r="K630" t="str">
            <v>1 2 08 3 PR20 85</v>
          </cell>
          <cell r="P630">
            <v>0</v>
          </cell>
          <cell r="Q630" t="str">
            <v>10</v>
          </cell>
          <cell r="R630">
            <v>13726</v>
          </cell>
          <cell r="S630">
            <v>1046</v>
          </cell>
          <cell r="T630">
            <v>866</v>
          </cell>
          <cell r="U630">
            <v>15638</v>
          </cell>
          <cell r="V630">
            <v>13726</v>
          </cell>
          <cell r="W630" t="e">
            <v>#DIV/0!</v>
          </cell>
          <cell r="X630">
            <v>15638</v>
          </cell>
          <cell r="Y630" t="e">
            <v>#DIV/0!</v>
          </cell>
          <cell r="Z630" t="str">
            <v/>
          </cell>
        </row>
        <row r="631">
          <cell r="A631" t="str">
            <v>T627</v>
          </cell>
          <cell r="B631">
            <v>627</v>
          </cell>
          <cell r="C631">
            <v>1734</v>
          </cell>
          <cell r="D631" t="str">
            <v>CAMPA JIMENEZ CYNTIA BERENICE</v>
          </cell>
          <cell r="E631">
            <v>41792</v>
          </cell>
          <cell r="F631" t="str">
            <v>N/A</v>
          </cell>
          <cell r="G631" t="str">
            <v>DIRECCION DE PRESTACIONES</v>
          </cell>
          <cell r="H631" t="str">
            <v>PRESTACIONES DE VIVIENDA</v>
          </cell>
          <cell r="I631" t="str">
            <v>TECNICO CONTABLE</v>
          </cell>
          <cell r="J631" t="str">
            <v>TR</v>
          </cell>
          <cell r="K631" t="str">
            <v>1 2 08 3 PR20 85</v>
          </cell>
          <cell r="P631">
            <v>0</v>
          </cell>
          <cell r="Q631" t="str">
            <v>09</v>
          </cell>
          <cell r="R631">
            <v>13401</v>
          </cell>
          <cell r="S631">
            <v>0</v>
          </cell>
          <cell r="T631">
            <v>0</v>
          </cell>
          <cell r="U631">
            <v>13401</v>
          </cell>
          <cell r="V631">
            <v>13401</v>
          </cell>
          <cell r="W631" t="e">
            <v>#DIV/0!</v>
          </cell>
          <cell r="X631">
            <v>13401</v>
          </cell>
          <cell r="Y631" t="e">
            <v>#DIV/0!</v>
          </cell>
          <cell r="Z631" t="str">
            <v/>
          </cell>
        </row>
        <row r="632">
          <cell r="A632" t="str">
            <v>B628</v>
          </cell>
          <cell r="B632">
            <v>628</v>
          </cell>
          <cell r="C632">
            <v>1386</v>
          </cell>
          <cell r="D632" t="str">
            <v>DAVALOS SILVA GLORIA STEPHANIE</v>
          </cell>
          <cell r="E632">
            <v>41518</v>
          </cell>
          <cell r="F632" t="str">
            <v>STIPEJAL</v>
          </cell>
          <cell r="G632" t="str">
            <v>DIRECCION DE PRESTACIONES</v>
          </cell>
          <cell r="H632" t="str">
            <v>PRESTACIONES DE VIVIENDA</v>
          </cell>
          <cell r="I632" t="str">
            <v>AUXILIAR ADMINISTRATIVO</v>
          </cell>
          <cell r="J632" t="str">
            <v>BS</v>
          </cell>
          <cell r="K632" t="str">
            <v>1 2 08 3 PR20 85</v>
          </cell>
          <cell r="P632">
            <v>0</v>
          </cell>
          <cell r="Q632" t="str">
            <v>08</v>
          </cell>
          <cell r="R632">
            <v>12703</v>
          </cell>
          <cell r="S632">
            <v>941</v>
          </cell>
          <cell r="T632">
            <v>845</v>
          </cell>
          <cell r="U632">
            <v>14489</v>
          </cell>
          <cell r="V632">
            <v>12703</v>
          </cell>
          <cell r="W632" t="e">
            <v>#DIV/0!</v>
          </cell>
          <cell r="X632">
            <v>14489</v>
          </cell>
          <cell r="Y632" t="e">
            <v>#DIV/0!</v>
          </cell>
          <cell r="Z632" t="str">
            <v/>
          </cell>
        </row>
        <row r="633">
          <cell r="A633" t="str">
            <v>T629</v>
          </cell>
          <cell r="B633">
            <v>629</v>
          </cell>
          <cell r="C633">
            <v>1765</v>
          </cell>
          <cell r="D633" t="str">
            <v>PEREZ CHAVEZ MARYJOSE</v>
          </cell>
          <cell r="E633">
            <v>41946</v>
          </cell>
          <cell r="F633" t="str">
            <v>N/A</v>
          </cell>
          <cell r="G633" t="str">
            <v>DIRECCION DE PRESTACIONES</v>
          </cell>
          <cell r="H633" t="str">
            <v>PRESTACIONES DE VIVIENDA</v>
          </cell>
          <cell r="I633" t="str">
            <v>AUXILIAR ADMINISTRATIVO</v>
          </cell>
          <cell r="J633" t="str">
            <v>TR</v>
          </cell>
          <cell r="K633" t="str">
            <v>1 2 08 3 PR20 85</v>
          </cell>
          <cell r="P633">
            <v>0</v>
          </cell>
          <cell r="Q633" t="str">
            <v>05</v>
          </cell>
          <cell r="R633">
            <v>11260</v>
          </cell>
          <cell r="S633">
            <v>0</v>
          </cell>
          <cell r="T633">
            <v>0</v>
          </cell>
          <cell r="U633">
            <v>11260</v>
          </cell>
          <cell r="V633">
            <v>11260</v>
          </cell>
          <cell r="W633" t="e">
            <v>#DIV/0!</v>
          </cell>
          <cell r="X633">
            <v>11260</v>
          </cell>
          <cell r="Y633" t="e">
            <v>#DIV/0!</v>
          </cell>
          <cell r="Z633" t="str">
            <v/>
          </cell>
        </row>
        <row r="634">
          <cell r="A634" t="str">
            <v>B630</v>
          </cell>
          <cell r="B634">
            <v>630</v>
          </cell>
          <cell r="C634">
            <v>2167</v>
          </cell>
          <cell r="D634" t="str">
            <v>HERNANDEZ HERNANDEZ PEDRO JOSE</v>
          </cell>
          <cell r="E634">
            <v>43601</v>
          </cell>
          <cell r="F634" t="str">
            <v>N/A</v>
          </cell>
          <cell r="G634" t="str">
            <v>DIRECCION DE PRESTACIONES</v>
          </cell>
          <cell r="H634" t="str">
            <v>PRESTACIONES DE VIVIENDA</v>
          </cell>
          <cell r="I634" t="str">
            <v>ADMINISTRATIVO ESPECIALIZADO</v>
          </cell>
          <cell r="J634" t="str">
            <v>BC</v>
          </cell>
          <cell r="K634" t="str">
            <v>1 2 08 3 PR20 85</v>
          </cell>
          <cell r="P634">
            <v>0</v>
          </cell>
          <cell r="Q634" t="str">
            <v>00</v>
          </cell>
          <cell r="R634">
            <v>16178</v>
          </cell>
          <cell r="S634">
            <v>1000</v>
          </cell>
          <cell r="T634">
            <v>955</v>
          </cell>
          <cell r="U634">
            <v>18133</v>
          </cell>
          <cell r="V634">
            <v>16178</v>
          </cell>
          <cell r="W634" t="e">
            <v>#DIV/0!</v>
          </cell>
          <cell r="X634">
            <v>18133</v>
          </cell>
          <cell r="Y634" t="e">
            <v>#DIV/0!</v>
          </cell>
          <cell r="Z634" t="str">
            <v/>
          </cell>
        </row>
        <row r="635">
          <cell r="A635" t="str">
            <v>B631</v>
          </cell>
          <cell r="B635">
            <v>631</v>
          </cell>
          <cell r="C635">
            <v>269</v>
          </cell>
          <cell r="D635" t="str">
            <v>OROZCO SORIA IRMA</v>
          </cell>
          <cell r="E635">
            <v>35275</v>
          </cell>
          <cell r="F635" t="str">
            <v>STIPEJAL</v>
          </cell>
          <cell r="G635" t="str">
            <v>DIRECCION DE PRESTACIONES</v>
          </cell>
          <cell r="H635" t="str">
            <v>PRESTACIONES DE VIVIENDA</v>
          </cell>
          <cell r="I635" t="str">
            <v>ADMINISTRATIVO ESPECIALIZADO A</v>
          </cell>
          <cell r="J635" t="str">
            <v>BS</v>
          </cell>
          <cell r="K635" t="str">
            <v>1 2 08 3 PR20 85</v>
          </cell>
          <cell r="P635">
            <v>0</v>
          </cell>
          <cell r="Q635" t="str">
            <v>00</v>
          </cell>
          <cell r="R635">
            <v>16178</v>
          </cell>
          <cell r="S635">
            <v>1000</v>
          </cell>
          <cell r="T635">
            <v>955</v>
          </cell>
          <cell r="U635">
            <v>18133</v>
          </cell>
          <cell r="V635">
            <v>16178</v>
          </cell>
          <cell r="W635" t="e">
            <v>#DIV/0!</v>
          </cell>
          <cell r="X635">
            <v>18133</v>
          </cell>
          <cell r="Y635" t="e">
            <v>#DIV/0!</v>
          </cell>
          <cell r="Z635" t="str">
            <v/>
          </cell>
        </row>
        <row r="636">
          <cell r="A636" t="str">
            <v>B632</v>
          </cell>
          <cell r="B636">
            <v>632</v>
          </cell>
          <cell r="C636">
            <v>652</v>
          </cell>
          <cell r="D636" t="str">
            <v>MARTINEZ CHAVOYA DANIEL ALEJANDRO</v>
          </cell>
          <cell r="E636">
            <v>36907</v>
          </cell>
          <cell r="F636" t="str">
            <v>STIPEJAL</v>
          </cell>
          <cell r="G636" t="str">
            <v>DIRECCION DE PRESTACIONES</v>
          </cell>
          <cell r="H636" t="str">
            <v>PRESTACIONES DE VIVIENDA</v>
          </cell>
          <cell r="I636" t="str">
            <v>AUXILIAR DE VENTANILLA A</v>
          </cell>
          <cell r="J636" t="str">
            <v>BS</v>
          </cell>
          <cell r="K636" t="str">
            <v>1 2 08 3 PR20 85</v>
          </cell>
          <cell r="P636">
            <v>0</v>
          </cell>
          <cell r="Q636" t="str">
            <v>00</v>
          </cell>
          <cell r="R636">
            <v>14778</v>
          </cell>
          <cell r="S636">
            <v>1000</v>
          </cell>
          <cell r="T636">
            <v>955</v>
          </cell>
          <cell r="U636">
            <v>16733</v>
          </cell>
          <cell r="V636">
            <v>14778</v>
          </cell>
          <cell r="W636" t="e">
            <v>#DIV/0!</v>
          </cell>
          <cell r="X636">
            <v>16733</v>
          </cell>
          <cell r="Y636" t="e">
            <v>#DIV/0!</v>
          </cell>
          <cell r="Z636" t="str">
            <v/>
          </cell>
        </row>
        <row r="637">
          <cell r="A637" t="str">
            <v>B633</v>
          </cell>
          <cell r="B637">
            <v>633</v>
          </cell>
          <cell r="C637">
            <v>683</v>
          </cell>
          <cell r="D637" t="str">
            <v>VILLA LOZANO GABRIELA PATRICIA</v>
          </cell>
          <cell r="E637">
            <v>37484</v>
          </cell>
          <cell r="F637" t="str">
            <v>SIEIPEJAL</v>
          </cell>
          <cell r="G637" t="str">
            <v>DIRECCION DE PRESTACIONES</v>
          </cell>
          <cell r="H637" t="str">
            <v>PRESTACIONES DE VIVIENDA</v>
          </cell>
          <cell r="I637" t="str">
            <v>ADMINISTRATIVO ESPECIALIZADO C</v>
          </cell>
          <cell r="J637" t="str">
            <v>BS</v>
          </cell>
          <cell r="K637" t="str">
            <v>1 2 08 3 PR20 85</v>
          </cell>
          <cell r="P637">
            <v>0</v>
          </cell>
          <cell r="Q637" t="str">
            <v>00</v>
          </cell>
          <cell r="R637">
            <v>14778</v>
          </cell>
          <cell r="S637">
            <v>1000</v>
          </cell>
          <cell r="T637">
            <v>955</v>
          </cell>
          <cell r="U637">
            <v>16733</v>
          </cell>
          <cell r="V637">
            <v>14778</v>
          </cell>
          <cell r="W637" t="e">
            <v>#DIV/0!</v>
          </cell>
          <cell r="X637">
            <v>16733</v>
          </cell>
          <cell r="Y637" t="e">
            <v>#DIV/0!</v>
          </cell>
          <cell r="Z637" t="str">
            <v/>
          </cell>
        </row>
        <row r="638">
          <cell r="A638" t="str">
            <v>B634</v>
          </cell>
          <cell r="B638">
            <v>634</v>
          </cell>
          <cell r="C638">
            <v>767</v>
          </cell>
          <cell r="D638" t="str">
            <v>GONZALEZ BERMUDEZ JORGE ARMANDO</v>
          </cell>
          <cell r="E638">
            <v>37362</v>
          </cell>
          <cell r="F638" t="str">
            <v>SIEIPEJAL</v>
          </cell>
          <cell r="G638" t="str">
            <v>DIRECCION DE PRESTACIONES</v>
          </cell>
          <cell r="H638" t="str">
            <v>PRESTACIONES DE VIVIENDA</v>
          </cell>
          <cell r="I638" t="str">
            <v>AUXILIAR DE VENTANILLA A</v>
          </cell>
          <cell r="J638" t="str">
            <v>BS</v>
          </cell>
          <cell r="K638" t="str">
            <v>1 2 08 3 PR20 85</v>
          </cell>
          <cell r="P638">
            <v>0</v>
          </cell>
          <cell r="Q638" t="str">
            <v>00</v>
          </cell>
          <cell r="R638">
            <v>14778</v>
          </cell>
          <cell r="S638">
            <v>1000</v>
          </cell>
          <cell r="T638">
            <v>955</v>
          </cell>
          <cell r="U638">
            <v>16733</v>
          </cell>
          <cell r="V638">
            <v>14778</v>
          </cell>
          <cell r="W638" t="e">
            <v>#DIV/0!</v>
          </cell>
          <cell r="X638">
            <v>16733</v>
          </cell>
          <cell r="Y638" t="e">
            <v>#DIV/0!</v>
          </cell>
          <cell r="Z638" t="str">
            <v/>
          </cell>
        </row>
        <row r="639">
          <cell r="A639" t="str">
            <v>B635</v>
          </cell>
          <cell r="B639">
            <v>635</v>
          </cell>
          <cell r="C639">
            <v>1005</v>
          </cell>
          <cell r="D639" t="str">
            <v>GARCIA OVALLE KARINA</v>
          </cell>
          <cell r="E639">
            <v>39432</v>
          </cell>
          <cell r="F639" t="str">
            <v>STIPEJAL</v>
          </cell>
          <cell r="G639" t="str">
            <v>DIRECCION DE PRESTACIONES</v>
          </cell>
          <cell r="H639" t="str">
            <v>PRESTACIONES DE VIVIENDA</v>
          </cell>
          <cell r="I639" t="str">
            <v>AUXILIAR DE VENTANILLA A</v>
          </cell>
          <cell r="J639" t="str">
            <v>BS</v>
          </cell>
          <cell r="K639" t="str">
            <v>1 2 08 3 PR20 85</v>
          </cell>
          <cell r="P639">
            <v>0</v>
          </cell>
          <cell r="Q639" t="str">
            <v>00</v>
          </cell>
          <cell r="R639">
            <v>14778</v>
          </cell>
          <cell r="S639">
            <v>1000</v>
          </cell>
          <cell r="T639">
            <v>955</v>
          </cell>
          <cell r="U639">
            <v>16733</v>
          </cell>
          <cell r="V639">
            <v>14778</v>
          </cell>
          <cell r="W639" t="e">
            <v>#DIV/0!</v>
          </cell>
          <cell r="X639">
            <v>16733</v>
          </cell>
          <cell r="Y639" t="e">
            <v>#DIV/0!</v>
          </cell>
          <cell r="Z639" t="str">
            <v/>
          </cell>
        </row>
        <row r="640">
          <cell r="A640" t="str">
            <v>B636</v>
          </cell>
          <cell r="B640">
            <v>636</v>
          </cell>
          <cell r="C640">
            <v>909</v>
          </cell>
          <cell r="D640" t="str">
            <v>VAZQUEZ CASTAÑEDA LUIS FERNANDO</v>
          </cell>
          <cell r="E640">
            <v>38062</v>
          </cell>
          <cell r="F640" t="str">
            <v>SIEIPEJAL</v>
          </cell>
          <cell r="G640" t="str">
            <v>DIRECCION DE PRESTACIONES</v>
          </cell>
          <cell r="H640" t="str">
            <v>PRESTACIONES DE VIVIENDA</v>
          </cell>
          <cell r="I640" t="str">
            <v>CAJERO A</v>
          </cell>
          <cell r="J640" t="str">
            <v>BS</v>
          </cell>
          <cell r="K640" t="str">
            <v>1 2 08 3 PR20 85</v>
          </cell>
          <cell r="P640">
            <v>0</v>
          </cell>
          <cell r="Q640" t="str">
            <v>00</v>
          </cell>
          <cell r="R640">
            <v>12484</v>
          </cell>
          <cell r="S640">
            <v>1000</v>
          </cell>
          <cell r="T640">
            <v>955</v>
          </cell>
          <cell r="U640">
            <v>14439</v>
          </cell>
          <cell r="V640">
            <v>12484</v>
          </cell>
          <cell r="W640" t="e">
            <v>#DIV/0!</v>
          </cell>
          <cell r="X640">
            <v>14439</v>
          </cell>
          <cell r="Y640" t="e">
            <v>#DIV/0!</v>
          </cell>
          <cell r="Z640" t="str">
            <v/>
          </cell>
        </row>
        <row r="641">
          <cell r="A641" t="str">
            <v>B637</v>
          </cell>
          <cell r="B641">
            <v>637</v>
          </cell>
          <cell r="C641">
            <v>2212</v>
          </cell>
          <cell r="D641" t="str">
            <v>FUENTES ADAME HECTOR FELIPE</v>
          </cell>
          <cell r="E641">
            <v>43467</v>
          </cell>
          <cell r="F641" t="str">
            <v>N/A</v>
          </cell>
          <cell r="G641" t="str">
            <v>DIRECCION DE PRESTACIONES</v>
          </cell>
          <cell r="H641" t="str">
            <v>DELEGACIONES VALLARTA</v>
          </cell>
          <cell r="I641" t="str">
            <v>DELEGADO PUERTO VALLARTA</v>
          </cell>
          <cell r="J641" t="str">
            <v>BC</v>
          </cell>
          <cell r="K641" t="str">
            <v>1 2 08 3 PR23 09</v>
          </cell>
          <cell r="P641">
            <v>0</v>
          </cell>
          <cell r="Q641" t="str">
            <v>16</v>
          </cell>
          <cell r="R641">
            <v>23379</v>
          </cell>
          <cell r="S641">
            <v>1247</v>
          </cell>
          <cell r="T641">
            <v>979</v>
          </cell>
          <cell r="U641">
            <v>25605</v>
          </cell>
          <cell r="V641">
            <v>23379</v>
          </cell>
          <cell r="W641" t="e">
            <v>#DIV/0!</v>
          </cell>
          <cell r="X641">
            <v>25605</v>
          </cell>
          <cell r="Y641" t="e">
            <v>#DIV/0!</v>
          </cell>
          <cell r="Z641" t="str">
            <v/>
          </cell>
        </row>
        <row r="642">
          <cell r="A642" t="str">
            <v>B638</v>
          </cell>
          <cell r="B642">
            <v>638</v>
          </cell>
          <cell r="C642">
            <v>165</v>
          </cell>
          <cell r="D642" t="str">
            <v>HERNANDEZ SALAZAR YADIRA</v>
          </cell>
          <cell r="E642">
            <v>34155</v>
          </cell>
          <cell r="F642" t="str">
            <v>SIEIPEJAL</v>
          </cell>
          <cell r="G642" t="str">
            <v>DIRECCION DE PRESTACIONES</v>
          </cell>
          <cell r="H642" t="str">
            <v>DELEGACIONES VALLARTA</v>
          </cell>
          <cell r="I642" t="str">
            <v>AUXILIAR DE VENTANILLA</v>
          </cell>
          <cell r="J642" t="str">
            <v>BS</v>
          </cell>
          <cell r="K642" t="str">
            <v>1 2 08 3 PR23 09</v>
          </cell>
          <cell r="P642">
            <v>0</v>
          </cell>
          <cell r="Q642" t="str">
            <v>11</v>
          </cell>
          <cell r="R642">
            <v>14472</v>
          </cell>
          <cell r="S642">
            <v>1093</v>
          </cell>
          <cell r="T642">
            <v>879</v>
          </cell>
          <cell r="U642">
            <v>16444</v>
          </cell>
          <cell r="V642">
            <v>14472</v>
          </cell>
          <cell r="W642" t="e">
            <v>#DIV/0!</v>
          </cell>
          <cell r="X642">
            <v>16444</v>
          </cell>
          <cell r="Y642" t="e">
            <v>#DIV/0!</v>
          </cell>
          <cell r="Z642" t="str">
            <v/>
          </cell>
        </row>
        <row r="643">
          <cell r="A643" t="str">
            <v>T639</v>
          </cell>
          <cell r="B643">
            <v>639</v>
          </cell>
          <cell r="C643">
            <v>1990</v>
          </cell>
          <cell r="D643" t="str">
            <v>REAL BATISTA ANGELICA JANETH</v>
          </cell>
          <cell r="E643">
            <v>42996</v>
          </cell>
          <cell r="F643" t="str">
            <v>N/A</v>
          </cell>
          <cell r="G643" t="str">
            <v>DIRECCION DE PRESTACIONES</v>
          </cell>
          <cell r="H643" t="str">
            <v>DELEGACIONES VALLARTA</v>
          </cell>
          <cell r="I643" t="str">
            <v>AUXILIAR DE VENTANILLA</v>
          </cell>
          <cell r="J643" t="str">
            <v>TR</v>
          </cell>
          <cell r="K643" t="str">
            <v>1 2 08 3 PR23 09</v>
          </cell>
          <cell r="P643">
            <v>0</v>
          </cell>
          <cell r="Q643" t="str">
            <v>06</v>
          </cell>
          <cell r="R643">
            <v>11732</v>
          </cell>
          <cell r="S643">
            <v>0</v>
          </cell>
          <cell r="T643">
            <v>0</v>
          </cell>
          <cell r="U643">
            <v>11732</v>
          </cell>
          <cell r="V643">
            <v>11732</v>
          </cell>
          <cell r="W643" t="e">
            <v>#DIV/0!</v>
          </cell>
          <cell r="X643">
            <v>11732</v>
          </cell>
          <cell r="Y643" t="e">
            <v>#DIV/0!</v>
          </cell>
          <cell r="Z643" t="str">
            <v/>
          </cell>
        </row>
        <row r="644">
          <cell r="A644" t="str">
            <v>T640</v>
          </cell>
          <cell r="B644">
            <v>640</v>
          </cell>
          <cell r="C644">
            <v>1813</v>
          </cell>
          <cell r="D644" t="str">
            <v>MEZA MONTES PATRICIA MARGARITA</v>
          </cell>
          <cell r="E644">
            <v>42156</v>
          </cell>
          <cell r="F644" t="str">
            <v>N/A</v>
          </cell>
          <cell r="G644" t="str">
            <v>DIRECCION DE PRESTACIONES</v>
          </cell>
          <cell r="H644" t="str">
            <v>DELEGACIONES TEPATITLAN</v>
          </cell>
          <cell r="I644" t="str">
            <v>AUXILIAR DE VENTANILLA</v>
          </cell>
          <cell r="J644" t="str">
            <v>TR</v>
          </cell>
          <cell r="K644" t="str">
            <v>1 2 08 3 PR23 10</v>
          </cell>
          <cell r="P644">
            <v>0</v>
          </cell>
          <cell r="Q644" t="str">
            <v>06</v>
          </cell>
          <cell r="R644">
            <v>11732</v>
          </cell>
          <cell r="S644">
            <v>0</v>
          </cell>
          <cell r="T644">
            <v>0</v>
          </cell>
          <cell r="U644">
            <v>11732</v>
          </cell>
          <cell r="V644">
            <v>11732</v>
          </cell>
          <cell r="W644" t="e">
            <v>#DIV/0!</v>
          </cell>
          <cell r="X644">
            <v>11732</v>
          </cell>
          <cell r="Y644" t="e">
            <v>#DIV/0!</v>
          </cell>
          <cell r="Z644" t="str">
            <v/>
          </cell>
        </row>
        <row r="645">
          <cell r="A645" t="str">
            <v>B641</v>
          </cell>
          <cell r="B645">
            <v>641</v>
          </cell>
          <cell r="C645">
            <v>111</v>
          </cell>
          <cell r="D645" t="str">
            <v>MONTAÑEZ ROBLEDO ANA LILIA</v>
          </cell>
          <cell r="E645">
            <v>33393</v>
          </cell>
          <cell r="F645" t="str">
            <v>N/A</v>
          </cell>
          <cell r="G645" t="str">
            <v>DIRECCION DE PRESTACIONES</v>
          </cell>
          <cell r="H645" t="str">
            <v>DELEGACIONES TEPATITLAN</v>
          </cell>
          <cell r="I645" t="str">
            <v>COORDINADOR ESPECIALIZADO B</v>
          </cell>
          <cell r="J645" t="str">
            <v>BC</v>
          </cell>
          <cell r="K645" t="str">
            <v>1 2 08 3 PR23 10</v>
          </cell>
          <cell r="P645">
            <v>0</v>
          </cell>
          <cell r="Q645" t="str">
            <v>00</v>
          </cell>
          <cell r="R645">
            <v>17437</v>
          </cell>
          <cell r="S645">
            <v>1000</v>
          </cell>
          <cell r="T645">
            <v>955</v>
          </cell>
          <cell r="U645">
            <v>19392</v>
          </cell>
          <cell r="V645">
            <v>17437</v>
          </cell>
          <cell r="W645" t="e">
            <v>#DIV/0!</v>
          </cell>
          <cell r="X645">
            <v>19392</v>
          </cell>
          <cell r="Y645" t="e">
            <v>#DIV/0!</v>
          </cell>
          <cell r="Z645" t="str">
            <v/>
          </cell>
        </row>
        <row r="646">
          <cell r="A646" t="str">
            <v>T642</v>
          </cell>
          <cell r="B646">
            <v>642</v>
          </cell>
          <cell r="C646">
            <v>2143</v>
          </cell>
          <cell r="D646" t="str">
            <v>ESTRELLA GALINDO MARIO MANUEL</v>
          </cell>
          <cell r="E646">
            <v>43440</v>
          </cell>
          <cell r="F646" t="str">
            <v>N/A</v>
          </cell>
          <cell r="G646" t="str">
            <v>DIRECCION DE PRESTACIONES</v>
          </cell>
          <cell r="H646" t="str">
            <v>DELEGACIONES CIUDAD GUZMAN</v>
          </cell>
          <cell r="I646" t="str">
            <v>COORDINADOR ADMINISTRATIVO</v>
          </cell>
          <cell r="J646" t="str">
            <v>TR</v>
          </cell>
          <cell r="K646" t="str">
            <v>1 2 08 3 PR23 12</v>
          </cell>
          <cell r="P646">
            <v>0</v>
          </cell>
          <cell r="Q646" t="str">
            <v>12</v>
          </cell>
          <cell r="R646">
            <v>15441</v>
          </cell>
          <cell r="S646">
            <v>0</v>
          </cell>
          <cell r="T646">
            <v>0</v>
          </cell>
          <cell r="U646">
            <v>15441</v>
          </cell>
          <cell r="V646">
            <v>15441</v>
          </cell>
          <cell r="W646" t="e">
            <v>#DIV/0!</v>
          </cell>
          <cell r="X646">
            <v>15441</v>
          </cell>
          <cell r="Y646" t="e">
            <v>#DIV/0!</v>
          </cell>
          <cell r="Z646" t="str">
            <v/>
          </cell>
        </row>
        <row r="647">
          <cell r="A647" t="str">
            <v>B643</v>
          </cell>
          <cell r="B647">
            <v>643</v>
          </cell>
          <cell r="C647">
            <v>748</v>
          </cell>
          <cell r="D647" t="str">
            <v>DE LA CRUZ LOZA LETICIA</v>
          </cell>
          <cell r="E647">
            <v>41563</v>
          </cell>
          <cell r="F647" t="str">
            <v>STIPEJAL</v>
          </cell>
          <cell r="G647" t="str">
            <v>DIRECCION DE PRESTACIONES</v>
          </cell>
          <cell r="H647" t="str">
            <v>DELEGACIONES CIUDAD GUZMAN</v>
          </cell>
          <cell r="I647" t="str">
            <v>AUXILIAR DE VENTANILLA</v>
          </cell>
          <cell r="J647" t="str">
            <v>BS</v>
          </cell>
          <cell r="K647" t="str">
            <v>1 2 08 3 PR23 12</v>
          </cell>
          <cell r="P647">
            <v>0</v>
          </cell>
          <cell r="Q647" t="str">
            <v>10</v>
          </cell>
          <cell r="R647">
            <v>13726</v>
          </cell>
          <cell r="S647">
            <v>1046</v>
          </cell>
          <cell r="T647">
            <v>866</v>
          </cell>
          <cell r="U647">
            <v>15638</v>
          </cell>
          <cell r="V647">
            <v>13726</v>
          </cell>
          <cell r="W647" t="e">
            <v>#DIV/0!</v>
          </cell>
          <cell r="X647">
            <v>15638</v>
          </cell>
          <cell r="Y647" t="e">
            <v>#DIV/0!</v>
          </cell>
          <cell r="Z647" t="str">
            <v/>
          </cell>
        </row>
        <row r="648">
          <cell r="A648" t="str">
            <v>T644</v>
          </cell>
          <cell r="B648">
            <v>644</v>
          </cell>
          <cell r="C648">
            <v>2231</v>
          </cell>
          <cell r="D648" t="str">
            <v>VELARDE RODRIGUEZ YESENIA</v>
          </cell>
          <cell r="E648">
            <v>43497</v>
          </cell>
          <cell r="F648" t="str">
            <v>N/A</v>
          </cell>
          <cell r="G648" t="str">
            <v>DIRECCION DE PRESTACIONES</v>
          </cell>
          <cell r="H648" t="str">
            <v>DELEGACIONES CIUDAD GUZMAN</v>
          </cell>
          <cell r="I648" t="str">
            <v>AUXILIAR DE VENTANILLA</v>
          </cell>
          <cell r="J648" t="str">
            <v>TR</v>
          </cell>
          <cell r="K648" t="str">
            <v>1 2 08 3 PR23 12</v>
          </cell>
          <cell r="P648">
            <v>0</v>
          </cell>
          <cell r="Q648" t="str">
            <v>06</v>
          </cell>
          <cell r="R648">
            <v>11732</v>
          </cell>
          <cell r="S648">
            <v>0</v>
          </cell>
          <cell r="T648">
            <v>0</v>
          </cell>
          <cell r="U648">
            <v>11732</v>
          </cell>
          <cell r="V648">
            <v>11732</v>
          </cell>
          <cell r="W648" t="e">
            <v>#DIV/0!</v>
          </cell>
          <cell r="X648">
            <v>11732</v>
          </cell>
          <cell r="Y648" t="e">
            <v>#DIV/0!</v>
          </cell>
          <cell r="Z648" t="str">
            <v/>
          </cell>
        </row>
        <row r="649">
          <cell r="A649" t="str">
            <v>B645</v>
          </cell>
          <cell r="B649">
            <v>645</v>
          </cell>
          <cell r="C649">
            <v>2267</v>
          </cell>
          <cell r="D649" t="str">
            <v>MONTES LOPEZ GUSTAVO ADOLFO</v>
          </cell>
          <cell r="E649">
            <v>43525</v>
          </cell>
          <cell r="F649" t="str">
            <v>N/A</v>
          </cell>
          <cell r="G649" t="str">
            <v>DIRECCION DE SERVICIOS MEDICOS</v>
          </cell>
          <cell r="H649" t="str">
            <v>SERVICIOS MEDICOS</v>
          </cell>
          <cell r="I649" t="str">
            <v>DIRECTOR GENERAL DE SERVICIOS MEDICOS</v>
          </cell>
          <cell r="J649" t="str">
            <v>BC</v>
          </cell>
          <cell r="K649" t="str">
            <v>1 2 22 4 PR24 22</v>
          </cell>
          <cell r="P649">
            <v>0</v>
          </cell>
          <cell r="Q649" t="str">
            <v>26</v>
          </cell>
          <cell r="R649">
            <v>69445</v>
          </cell>
          <cell r="S649">
            <v>2544</v>
          </cell>
          <cell r="T649">
            <v>1794</v>
          </cell>
          <cell r="U649">
            <v>73783</v>
          </cell>
          <cell r="V649">
            <v>69445</v>
          </cell>
          <cell r="W649" t="e">
            <v>#DIV/0!</v>
          </cell>
          <cell r="X649">
            <v>73783</v>
          </cell>
          <cell r="Y649" t="e">
            <v>#DIV/0!</v>
          </cell>
          <cell r="Z649" t="str">
            <v/>
          </cell>
        </row>
        <row r="650">
          <cell r="A650" t="str">
            <v>B646</v>
          </cell>
          <cell r="B650">
            <v>646</v>
          </cell>
          <cell r="C650">
            <v>2108</v>
          </cell>
          <cell r="D650" t="str">
            <v>QUEZADA PONCE ABRAHAM ALEJANDRO</v>
          </cell>
          <cell r="E650">
            <v>43440</v>
          </cell>
          <cell r="F650" t="str">
            <v>N/A</v>
          </cell>
          <cell r="G650" t="str">
            <v>DIRECCION DE SERVICIOS MEDICOS</v>
          </cell>
          <cell r="H650" t="str">
            <v>SERVICIOS MEDICOS</v>
          </cell>
          <cell r="I650" t="str">
            <v>DIRECTOR MEDICO</v>
          </cell>
          <cell r="J650" t="str">
            <v>BC</v>
          </cell>
          <cell r="K650" t="str">
            <v>1 2 22 4 PR24 22</v>
          </cell>
          <cell r="P650">
            <v>0</v>
          </cell>
          <cell r="Q650" t="str">
            <v>22</v>
          </cell>
          <cell r="R650">
            <v>42219</v>
          </cell>
          <cell r="S650">
            <v>1865</v>
          </cell>
          <cell r="T650">
            <v>1345</v>
          </cell>
          <cell r="U650">
            <v>45429</v>
          </cell>
          <cell r="V650">
            <v>42219</v>
          </cell>
          <cell r="W650" t="e">
            <v>#DIV/0!</v>
          </cell>
          <cell r="X650">
            <v>45429</v>
          </cell>
          <cell r="Y650" t="e">
            <v>#DIV/0!</v>
          </cell>
          <cell r="Z650" t="str">
            <v/>
          </cell>
        </row>
        <row r="651">
          <cell r="A651" t="str">
            <v>B647</v>
          </cell>
          <cell r="B651">
            <v>647</v>
          </cell>
          <cell r="C651">
            <v>2208</v>
          </cell>
          <cell r="D651" t="str">
            <v>FERNANDEZ ALVAREZ ZEIDY LIZETH</v>
          </cell>
          <cell r="E651">
            <v>43467</v>
          </cell>
          <cell r="F651" t="str">
            <v>N/A</v>
          </cell>
          <cell r="G651" t="str">
            <v>DIRECCION DE SERVICIOS MEDICOS</v>
          </cell>
          <cell r="H651" t="str">
            <v>SERVICIOS MEDICOS</v>
          </cell>
          <cell r="I651" t="str">
            <v>DIRECTOR DE CONTAB. VIGENCIAS Y PROCESOS</v>
          </cell>
          <cell r="J651" t="str">
            <v>BC</v>
          </cell>
          <cell r="K651" t="str">
            <v>1 2 22 4 PR24 22</v>
          </cell>
          <cell r="P651">
            <v>0</v>
          </cell>
          <cell r="Q651" t="str">
            <v>21</v>
          </cell>
          <cell r="R651">
            <v>39023</v>
          </cell>
          <cell r="S651">
            <v>1808</v>
          </cell>
          <cell r="T651">
            <v>1299</v>
          </cell>
          <cell r="U651">
            <v>42130</v>
          </cell>
          <cell r="V651">
            <v>39023</v>
          </cell>
          <cell r="W651" t="e">
            <v>#DIV/0!</v>
          </cell>
          <cell r="X651">
            <v>42130</v>
          </cell>
          <cell r="Y651" t="e">
            <v>#DIV/0!</v>
          </cell>
          <cell r="Z651" t="str">
            <v/>
          </cell>
        </row>
        <row r="652">
          <cell r="A652" t="str">
            <v>T648</v>
          </cell>
          <cell r="B652">
            <v>648</v>
          </cell>
          <cell r="C652">
            <v>2149</v>
          </cell>
          <cell r="D652" t="str">
            <v>REGLA CAMPOS EDGAR RAMON</v>
          </cell>
          <cell r="E652">
            <v>43497</v>
          </cell>
          <cell r="F652" t="str">
            <v>N/A</v>
          </cell>
          <cell r="G652" t="str">
            <v>DIRECCION DE SERVICIOS MEDICOS</v>
          </cell>
          <cell r="H652" t="str">
            <v>SERVICIOS MEDICOS</v>
          </cell>
          <cell r="I652" t="str">
            <v>ABOGADO ESPECIALIZADO</v>
          </cell>
          <cell r="J652" t="str">
            <v>TR</v>
          </cell>
          <cell r="K652" t="str">
            <v>1 2 22 4 PR24 22</v>
          </cell>
          <cell r="P652">
            <v>0</v>
          </cell>
          <cell r="Q652" t="str">
            <v>19</v>
          </cell>
          <cell r="R652">
            <v>33470</v>
          </cell>
          <cell r="S652">
            <v>0</v>
          </cell>
          <cell r="T652">
            <v>0</v>
          </cell>
          <cell r="U652">
            <v>33470</v>
          </cell>
          <cell r="V652">
            <v>33470</v>
          </cell>
          <cell r="W652" t="e">
            <v>#DIV/0!</v>
          </cell>
          <cell r="X652">
            <v>33470</v>
          </cell>
          <cell r="Y652" t="e">
            <v>#DIV/0!</v>
          </cell>
          <cell r="Z652" t="str">
            <v/>
          </cell>
        </row>
        <row r="653">
          <cell r="A653" t="str">
            <v>B649</v>
          </cell>
          <cell r="B653">
            <v>649</v>
          </cell>
          <cell r="C653">
            <v>2299</v>
          </cell>
          <cell r="D653" t="str">
            <v>NEGRETE GUTIERREZ CLAUDIA PATRICIA</v>
          </cell>
          <cell r="E653">
            <v>43710</v>
          </cell>
          <cell r="F653" t="str">
            <v>N/A</v>
          </cell>
          <cell r="G653" t="str">
            <v>DIRECCION DE SERVICIOS MEDICOS</v>
          </cell>
          <cell r="H653" t="str">
            <v>SERVICIOS MEDICOS</v>
          </cell>
          <cell r="I653" t="str">
            <v>COORDINADOR</v>
          </cell>
          <cell r="J653" t="str">
            <v>BC</v>
          </cell>
          <cell r="K653" t="str">
            <v>1 2 22 4 PR24 22</v>
          </cell>
          <cell r="P653">
            <v>0</v>
          </cell>
          <cell r="Q653" t="str">
            <v>16</v>
          </cell>
          <cell r="R653">
            <v>23379</v>
          </cell>
          <cell r="S653">
            <v>1247</v>
          </cell>
          <cell r="T653">
            <v>979</v>
          </cell>
          <cell r="U653">
            <v>25605</v>
          </cell>
          <cell r="V653">
            <v>23379</v>
          </cell>
          <cell r="W653" t="e">
            <v>#DIV/0!</v>
          </cell>
          <cell r="X653">
            <v>25605</v>
          </cell>
          <cell r="Y653" t="e">
            <v>#DIV/0!</v>
          </cell>
          <cell r="Z653" t="str">
            <v/>
          </cell>
        </row>
        <row r="654">
          <cell r="A654" t="str">
            <v>B650</v>
          </cell>
          <cell r="B654">
            <v>650</v>
          </cell>
          <cell r="C654">
            <v>995</v>
          </cell>
          <cell r="D654" t="str">
            <v>CASTELLANOS VALENZUELA PEDRO</v>
          </cell>
          <cell r="E654">
            <v>38355</v>
          </cell>
          <cell r="F654" t="str">
            <v>N/A</v>
          </cell>
          <cell r="G654" t="str">
            <v>DIRECCION DE SERVICIOS MEDICOS</v>
          </cell>
          <cell r="H654" t="str">
            <v>SERVICIOS MEDICOS</v>
          </cell>
          <cell r="I654" t="str">
            <v xml:space="preserve">JEFE DE REVISION CONTABLE </v>
          </cell>
          <cell r="J654" t="str">
            <v>BC</v>
          </cell>
          <cell r="K654" t="str">
            <v>1 2 22 4 PR24 22</v>
          </cell>
          <cell r="P654">
            <v>0</v>
          </cell>
          <cell r="Q654" t="str">
            <v>16</v>
          </cell>
          <cell r="R654">
            <v>23379</v>
          </cell>
          <cell r="S654">
            <v>1247</v>
          </cell>
          <cell r="T654">
            <v>979</v>
          </cell>
          <cell r="U654">
            <v>25605</v>
          </cell>
          <cell r="V654">
            <v>23379</v>
          </cell>
          <cell r="W654" t="e">
            <v>#DIV/0!</v>
          </cell>
          <cell r="X654">
            <v>25605</v>
          </cell>
          <cell r="Y654" t="e">
            <v>#DIV/0!</v>
          </cell>
          <cell r="Z654" t="str">
            <v/>
          </cell>
        </row>
        <row r="655">
          <cell r="A655" t="str">
            <v>T651</v>
          </cell>
          <cell r="B655">
            <v>651</v>
          </cell>
          <cell r="C655">
            <v>2140</v>
          </cell>
          <cell r="D655" t="str">
            <v>MIRANDA SANDOVAL PAOLA ALEJANDRA</v>
          </cell>
          <cell r="E655">
            <v>43497</v>
          </cell>
          <cell r="F655" t="str">
            <v>N/A</v>
          </cell>
          <cell r="G655" t="str">
            <v>DIRECCION DE SERVICIOS MEDICOS</v>
          </cell>
          <cell r="H655" t="str">
            <v>SERVICIOS MEDICOS</v>
          </cell>
          <cell r="I655" t="str">
            <v>COORDINADOR ADMINISTRATIVO</v>
          </cell>
          <cell r="J655" t="str">
            <v>TR</v>
          </cell>
          <cell r="K655" t="str">
            <v>1 2 22 4 PR24 22</v>
          </cell>
          <cell r="P655">
            <v>0</v>
          </cell>
          <cell r="Q655" t="str">
            <v>14</v>
          </cell>
          <cell r="R655">
            <v>18077</v>
          </cell>
          <cell r="S655">
            <v>0</v>
          </cell>
          <cell r="T655">
            <v>0</v>
          </cell>
          <cell r="U655">
            <v>18077</v>
          </cell>
          <cell r="V655">
            <v>18077</v>
          </cell>
          <cell r="W655" t="e">
            <v>#DIV/0!</v>
          </cell>
          <cell r="X655">
            <v>18077</v>
          </cell>
          <cell r="Y655" t="e">
            <v>#DIV/0!</v>
          </cell>
          <cell r="Z655" t="str">
            <v/>
          </cell>
        </row>
        <row r="656">
          <cell r="A656" t="str">
            <v>B652</v>
          </cell>
          <cell r="B656">
            <v>652</v>
          </cell>
          <cell r="C656">
            <v>1533</v>
          </cell>
          <cell r="D656" t="str">
            <v>PADILLA YAÑEZ MA. SOCORRO</v>
          </cell>
          <cell r="E656">
            <v>41244</v>
          </cell>
          <cell r="F656" t="str">
            <v>STIPEJAL</v>
          </cell>
          <cell r="G656" t="str">
            <v>DIRECCION DE SERVICIOS MEDICOS</v>
          </cell>
          <cell r="H656" t="str">
            <v>SERVICIOS MEDICOS</v>
          </cell>
          <cell r="I656" t="str">
            <v>ANALISTA</v>
          </cell>
          <cell r="J656" t="str">
            <v>BS</v>
          </cell>
          <cell r="K656" t="str">
            <v>1 2 22 4 PR24 22</v>
          </cell>
          <cell r="P656">
            <v>0</v>
          </cell>
          <cell r="Q656" t="str">
            <v>11</v>
          </cell>
          <cell r="R656">
            <v>14472</v>
          </cell>
          <cell r="S656">
            <v>1093</v>
          </cell>
          <cell r="T656">
            <v>879</v>
          </cell>
          <cell r="U656">
            <v>16444</v>
          </cell>
          <cell r="V656">
            <v>14472</v>
          </cell>
          <cell r="W656" t="e">
            <v>#DIV/0!</v>
          </cell>
          <cell r="X656">
            <v>16444</v>
          </cell>
          <cell r="Y656" t="e">
            <v>#DIV/0!</v>
          </cell>
          <cell r="Z656" t="str">
            <v/>
          </cell>
        </row>
        <row r="657">
          <cell r="A657" t="str">
            <v>T653</v>
          </cell>
          <cell r="B657">
            <v>653</v>
          </cell>
          <cell r="C657">
            <v>1673</v>
          </cell>
          <cell r="D657" t="str">
            <v>DIAZ ROMERO MARIA MAGADALENA</v>
          </cell>
          <cell r="E657">
            <v>43497</v>
          </cell>
          <cell r="F657" t="str">
            <v>N/A</v>
          </cell>
          <cell r="G657" t="str">
            <v>DIRECCION DE SERVICIOS MEDICOS</v>
          </cell>
          <cell r="H657" t="str">
            <v>SERVICIOS MEDICOS</v>
          </cell>
          <cell r="I657" t="str">
            <v>RECEPCIONISTA</v>
          </cell>
          <cell r="J657" t="str">
            <v>TR</v>
          </cell>
          <cell r="K657" t="str">
            <v>1 2 22 4 PR24 22</v>
          </cell>
          <cell r="P657">
            <v>0</v>
          </cell>
          <cell r="Q657" t="str">
            <v>11</v>
          </cell>
          <cell r="R657">
            <v>14472</v>
          </cell>
          <cell r="S657">
            <v>0</v>
          </cell>
          <cell r="T657">
            <v>0</v>
          </cell>
          <cell r="U657">
            <v>14472</v>
          </cell>
          <cell r="V657">
            <v>14472</v>
          </cell>
          <cell r="W657" t="e">
            <v>#DIV/0!</v>
          </cell>
          <cell r="X657">
            <v>14472</v>
          </cell>
          <cell r="Y657" t="e">
            <v>#DIV/0!</v>
          </cell>
          <cell r="Z657" t="str">
            <v/>
          </cell>
        </row>
        <row r="658">
          <cell r="A658" t="str">
            <v>B654</v>
          </cell>
          <cell r="B658">
            <v>654</v>
          </cell>
          <cell r="C658">
            <v>0</v>
          </cell>
          <cell r="D658" t="str">
            <v>VACANTE</v>
          </cell>
          <cell r="E658">
            <v>43830</v>
          </cell>
          <cell r="F658" t="str">
            <v>N/A</v>
          </cell>
          <cell r="G658" t="str">
            <v>DIRECCION DE SERVICIOS MEDICOS</v>
          </cell>
          <cell r="H658" t="str">
            <v>SERVICIOS MEDICOS</v>
          </cell>
          <cell r="I658" t="str">
            <v>AUXILIAR ADMINISTRATIVO</v>
          </cell>
          <cell r="J658" t="str">
            <v>BC</v>
          </cell>
          <cell r="K658" t="str">
            <v>1 2 22 4 PR24 22</v>
          </cell>
          <cell r="P658">
            <v>0</v>
          </cell>
          <cell r="Q658" t="str">
            <v>10</v>
          </cell>
          <cell r="R658">
            <v>13726</v>
          </cell>
          <cell r="S658">
            <v>1046</v>
          </cell>
          <cell r="T658">
            <v>866</v>
          </cell>
          <cell r="U658">
            <v>15638</v>
          </cell>
          <cell r="V658">
            <v>13726</v>
          </cell>
          <cell r="W658" t="e">
            <v>#DIV/0!</v>
          </cell>
          <cell r="X658">
            <v>15638</v>
          </cell>
          <cell r="Y658" t="e">
            <v>#DIV/0!</v>
          </cell>
          <cell r="Z658" t="str">
            <v/>
          </cell>
        </row>
        <row r="659">
          <cell r="A659" t="str">
            <v>B655</v>
          </cell>
          <cell r="B659">
            <v>655</v>
          </cell>
          <cell r="C659">
            <v>0</v>
          </cell>
          <cell r="D659" t="str">
            <v>VACANTE</v>
          </cell>
          <cell r="E659">
            <v>43830</v>
          </cell>
          <cell r="F659" t="str">
            <v>N/A</v>
          </cell>
          <cell r="G659" t="str">
            <v>DIRECCION DE SERVICIOS MEDICOS</v>
          </cell>
          <cell r="H659" t="str">
            <v>SERVICIOS MEDICOS</v>
          </cell>
          <cell r="I659" t="str">
            <v>AUXILIAR ADMINISTRATIVO</v>
          </cell>
          <cell r="J659" t="str">
            <v>BS</v>
          </cell>
          <cell r="K659" t="str">
            <v>1 2 22 4 PR24 22</v>
          </cell>
          <cell r="P659">
            <v>0</v>
          </cell>
          <cell r="Q659" t="str">
            <v>10</v>
          </cell>
          <cell r="R659">
            <v>13726</v>
          </cell>
          <cell r="S659">
            <v>1046</v>
          </cell>
          <cell r="T659">
            <v>866</v>
          </cell>
          <cell r="U659">
            <v>15638</v>
          </cell>
          <cell r="V659">
            <v>13726</v>
          </cell>
          <cell r="W659" t="e">
            <v>#DIV/0!</v>
          </cell>
          <cell r="X659">
            <v>15638</v>
          </cell>
          <cell r="Y659" t="e">
            <v>#DIV/0!</v>
          </cell>
          <cell r="Z659" t="str">
            <v/>
          </cell>
        </row>
        <row r="660">
          <cell r="A660" t="str">
            <v>B656</v>
          </cell>
          <cell r="B660">
            <v>656</v>
          </cell>
          <cell r="C660">
            <v>651</v>
          </cell>
          <cell r="D660" t="str">
            <v>MORA MORA PAULINA ARIADNA</v>
          </cell>
          <cell r="E660">
            <v>36907</v>
          </cell>
          <cell r="F660" t="str">
            <v>SIEIPEJAL</v>
          </cell>
          <cell r="G660" t="str">
            <v>DIRECCION DE SERVICIOS MEDICOS</v>
          </cell>
          <cell r="H660" t="str">
            <v>SERVICIOS MEDICOS</v>
          </cell>
          <cell r="I660" t="str">
            <v>AUXILIAR ADMINISTRATIVO</v>
          </cell>
          <cell r="J660" t="str">
            <v>BS</v>
          </cell>
          <cell r="K660" t="str">
            <v>1 2 22 4 PR24 22</v>
          </cell>
          <cell r="P660">
            <v>0</v>
          </cell>
          <cell r="Q660" t="str">
            <v>10</v>
          </cell>
          <cell r="R660">
            <v>13726</v>
          </cell>
          <cell r="S660">
            <v>1046</v>
          </cell>
          <cell r="T660">
            <v>866</v>
          </cell>
          <cell r="U660">
            <v>15638</v>
          </cell>
          <cell r="V660">
            <v>13726</v>
          </cell>
          <cell r="W660" t="e">
            <v>#DIV/0!</v>
          </cell>
          <cell r="X660">
            <v>15638</v>
          </cell>
          <cell r="Y660" t="e">
            <v>#DIV/0!</v>
          </cell>
          <cell r="Z660" t="str">
            <v/>
          </cell>
        </row>
        <row r="661">
          <cell r="A661" t="str">
            <v>B657</v>
          </cell>
          <cell r="B661">
            <v>657</v>
          </cell>
          <cell r="C661">
            <v>673</v>
          </cell>
          <cell r="D661" t="str">
            <v>ROMERO BUENROSTRO YANET IVONE</v>
          </cell>
          <cell r="E661">
            <v>36938</v>
          </cell>
          <cell r="F661" t="str">
            <v>SIEIPEJAL</v>
          </cell>
          <cell r="G661" t="str">
            <v>DIRECCION DE SERVICIOS MEDICOS</v>
          </cell>
          <cell r="H661" t="str">
            <v>SERVICIOS MEDICOS</v>
          </cell>
          <cell r="I661" t="str">
            <v>AUXILIAR ADMINISTRATIVO</v>
          </cell>
          <cell r="J661" t="str">
            <v>BS</v>
          </cell>
          <cell r="K661" t="str">
            <v>1 2 22 4 PR24 22</v>
          </cell>
          <cell r="P661">
            <v>0</v>
          </cell>
          <cell r="Q661" t="str">
            <v>10</v>
          </cell>
          <cell r="R661">
            <v>13726</v>
          </cell>
          <cell r="S661">
            <v>1046</v>
          </cell>
          <cell r="T661">
            <v>866</v>
          </cell>
          <cell r="U661">
            <v>15638</v>
          </cell>
          <cell r="V661">
            <v>13726</v>
          </cell>
          <cell r="W661" t="e">
            <v>#DIV/0!</v>
          </cell>
          <cell r="X661">
            <v>15638</v>
          </cell>
          <cell r="Y661" t="e">
            <v>#DIV/0!</v>
          </cell>
          <cell r="Z661" t="str">
            <v/>
          </cell>
        </row>
        <row r="662">
          <cell r="A662" t="str">
            <v>B658</v>
          </cell>
          <cell r="B662">
            <v>658</v>
          </cell>
          <cell r="C662">
            <v>727</v>
          </cell>
          <cell r="D662" t="str">
            <v>GOMEZ ALCARAZ SARAI TRINIDAD</v>
          </cell>
          <cell r="E662">
            <v>37196</v>
          </cell>
          <cell r="F662" t="str">
            <v>SIEIPEJAL</v>
          </cell>
          <cell r="G662" t="str">
            <v>DIRECCION DE SERVICIOS MEDICOS</v>
          </cell>
          <cell r="H662" t="str">
            <v>SERVICIOS MEDICOS</v>
          </cell>
          <cell r="I662" t="str">
            <v>AUXILIAR ADMINISTRATIVO</v>
          </cell>
          <cell r="J662" t="str">
            <v>BS</v>
          </cell>
          <cell r="K662" t="str">
            <v>1 2 22 4 PR24 22</v>
          </cell>
          <cell r="P662">
            <v>0</v>
          </cell>
          <cell r="Q662" t="str">
            <v>10</v>
          </cell>
          <cell r="R662">
            <v>13726</v>
          </cell>
          <cell r="S662">
            <v>1046</v>
          </cell>
          <cell r="T662">
            <v>866</v>
          </cell>
          <cell r="U662">
            <v>15638</v>
          </cell>
          <cell r="V662">
            <v>13726</v>
          </cell>
          <cell r="W662" t="e">
            <v>#DIV/0!</v>
          </cell>
          <cell r="X662">
            <v>15638</v>
          </cell>
          <cell r="Y662" t="e">
            <v>#DIV/0!</v>
          </cell>
          <cell r="Z662" t="str">
            <v/>
          </cell>
        </row>
        <row r="663">
          <cell r="A663" t="str">
            <v>B659</v>
          </cell>
          <cell r="B663">
            <v>659</v>
          </cell>
          <cell r="C663">
            <v>2039</v>
          </cell>
          <cell r="D663" t="str">
            <v>LOPEZ SOSA SALVADOR</v>
          </cell>
          <cell r="E663">
            <v>43236</v>
          </cell>
          <cell r="F663" t="str">
            <v>STIPEJAL</v>
          </cell>
          <cell r="G663" t="str">
            <v>DIRECCION DE SERVICIOS MEDICOS</v>
          </cell>
          <cell r="H663" t="str">
            <v>SERVICIOS MEDICOS</v>
          </cell>
          <cell r="I663" t="str">
            <v>AUXILIAR ADMINISTRATIVO</v>
          </cell>
          <cell r="J663" t="str">
            <v>BS</v>
          </cell>
          <cell r="K663" t="str">
            <v>1 2 22 4 PR24 22</v>
          </cell>
          <cell r="P663">
            <v>0</v>
          </cell>
          <cell r="Q663" t="str">
            <v>10</v>
          </cell>
          <cell r="R663">
            <v>13726</v>
          </cell>
          <cell r="S663">
            <v>1046</v>
          </cell>
          <cell r="T663">
            <v>866</v>
          </cell>
          <cell r="U663">
            <v>15638</v>
          </cell>
          <cell r="V663">
            <v>13726</v>
          </cell>
          <cell r="W663" t="e">
            <v>#DIV/0!</v>
          </cell>
          <cell r="X663">
            <v>15638</v>
          </cell>
          <cell r="Y663" t="e">
            <v>#DIV/0!</v>
          </cell>
          <cell r="Z663" t="str">
            <v/>
          </cell>
        </row>
        <row r="664">
          <cell r="A664" t="str">
            <v>T660</v>
          </cell>
          <cell r="B664">
            <v>660</v>
          </cell>
          <cell r="C664">
            <v>1858</v>
          </cell>
          <cell r="D664" t="str">
            <v>MARES PADILLA YOLANDA</v>
          </cell>
          <cell r="E664">
            <v>43056</v>
          </cell>
          <cell r="F664" t="str">
            <v>N/A</v>
          </cell>
          <cell r="G664" t="str">
            <v>DIRECCION DE SERVICIOS MEDICOS</v>
          </cell>
          <cell r="H664" t="str">
            <v>SERVICIOS MEDICOS</v>
          </cell>
          <cell r="I664" t="str">
            <v>AUXILIAR ADMINISTRATIVO</v>
          </cell>
          <cell r="J664" t="str">
            <v>TR</v>
          </cell>
          <cell r="K664" t="str">
            <v>1 2 22 4 PR24 22</v>
          </cell>
          <cell r="P664">
            <v>0</v>
          </cell>
          <cell r="Q664" t="str">
            <v>10</v>
          </cell>
          <cell r="R664">
            <v>13726</v>
          </cell>
          <cell r="S664">
            <v>0</v>
          </cell>
          <cell r="T664">
            <v>0</v>
          </cell>
          <cell r="U664">
            <v>13726</v>
          </cell>
          <cell r="V664">
            <v>13726</v>
          </cell>
          <cell r="W664" t="e">
            <v>#DIV/0!</v>
          </cell>
          <cell r="X664">
            <v>13726</v>
          </cell>
          <cell r="Y664" t="e">
            <v>#DIV/0!</v>
          </cell>
          <cell r="Z664" t="str">
            <v/>
          </cell>
        </row>
        <row r="665">
          <cell r="A665" t="str">
            <v>T661</v>
          </cell>
          <cell r="B665">
            <v>661</v>
          </cell>
          <cell r="C665">
            <v>2304</v>
          </cell>
          <cell r="D665" t="str">
            <v>ALVAREZ TORRES FERNANDA ANGELICA</v>
          </cell>
          <cell r="E665">
            <v>43727</v>
          </cell>
          <cell r="F665" t="str">
            <v>N/A</v>
          </cell>
          <cell r="G665" t="str">
            <v>DIRECCION DE SERVICIOS MEDICOS</v>
          </cell>
          <cell r="H665" t="str">
            <v>SERVICIOS MEDICOS</v>
          </cell>
          <cell r="I665" t="str">
            <v>AUXILIAR ADMINISTRATIVO</v>
          </cell>
          <cell r="J665" t="str">
            <v>TR</v>
          </cell>
          <cell r="K665" t="str">
            <v>1 2 22 4 PR24 22</v>
          </cell>
          <cell r="P665">
            <v>0</v>
          </cell>
          <cell r="Q665" t="str">
            <v>06</v>
          </cell>
          <cell r="R665">
            <v>11732</v>
          </cell>
          <cell r="S665">
            <v>0</v>
          </cell>
          <cell r="T665">
            <v>0</v>
          </cell>
          <cell r="U665">
            <v>11732</v>
          </cell>
          <cell r="V665">
            <v>11732</v>
          </cell>
          <cell r="W665" t="e">
            <v>#DIV/0!</v>
          </cell>
          <cell r="X665">
            <v>11732</v>
          </cell>
          <cell r="Y665" t="e">
            <v>#DIV/0!</v>
          </cell>
          <cell r="Z665" t="str">
            <v/>
          </cell>
        </row>
        <row r="666">
          <cell r="A666" t="str">
            <v>T662</v>
          </cell>
          <cell r="B666">
            <v>662</v>
          </cell>
          <cell r="C666">
            <v>2203</v>
          </cell>
          <cell r="D666" t="str">
            <v>ESTEVEZ SANCHEZ MARTIN</v>
          </cell>
          <cell r="E666">
            <v>43467</v>
          </cell>
          <cell r="F666" t="str">
            <v>N/A</v>
          </cell>
          <cell r="G666" t="str">
            <v>DIRECCION DE SERVICIOS MEDICOS</v>
          </cell>
          <cell r="H666" t="str">
            <v>SERVICIOS MEDICOS</v>
          </cell>
          <cell r="I666" t="str">
            <v>AUXILIAR ADMINISTRATIVO</v>
          </cell>
          <cell r="J666" t="str">
            <v>TR</v>
          </cell>
          <cell r="K666" t="str">
            <v>1 2 22 4 PR24 22</v>
          </cell>
          <cell r="P666">
            <v>0</v>
          </cell>
          <cell r="Q666" t="str">
            <v>05</v>
          </cell>
          <cell r="R666">
            <v>11260</v>
          </cell>
          <cell r="S666">
            <v>0</v>
          </cell>
          <cell r="T666">
            <v>0</v>
          </cell>
          <cell r="U666">
            <v>11260</v>
          </cell>
          <cell r="V666">
            <v>11260</v>
          </cell>
          <cell r="W666" t="e">
            <v>#DIV/0!</v>
          </cell>
          <cell r="X666">
            <v>11260</v>
          </cell>
          <cell r="Y666" t="e">
            <v>#DIV/0!</v>
          </cell>
          <cell r="Z666" t="str">
            <v/>
          </cell>
        </row>
        <row r="667">
          <cell r="A667" t="str">
            <v>T663</v>
          </cell>
          <cell r="B667">
            <v>663</v>
          </cell>
          <cell r="C667">
            <v>2263</v>
          </cell>
          <cell r="D667" t="str">
            <v>OCHOA GUERRERO MARTHA PRISCILA</v>
          </cell>
          <cell r="E667">
            <v>43540</v>
          </cell>
          <cell r="F667" t="str">
            <v>N/A</v>
          </cell>
          <cell r="G667" t="str">
            <v>DIRECCION DE SERVICIOS MEDICOS</v>
          </cell>
          <cell r="H667" t="str">
            <v>SERVICIOS MEDICOS</v>
          </cell>
          <cell r="I667" t="str">
            <v>AUXILIAR ADMINISTRATIVO</v>
          </cell>
          <cell r="J667" t="str">
            <v>TR</v>
          </cell>
          <cell r="K667" t="str">
            <v>1 2 22 4 PR24 22</v>
          </cell>
          <cell r="P667">
            <v>0</v>
          </cell>
          <cell r="Q667" t="str">
            <v>05</v>
          </cell>
          <cell r="R667">
            <v>11260</v>
          </cell>
          <cell r="S667">
            <v>0</v>
          </cell>
          <cell r="T667">
            <v>0</v>
          </cell>
          <cell r="U667">
            <v>11260</v>
          </cell>
          <cell r="V667">
            <v>11260</v>
          </cell>
          <cell r="W667" t="e">
            <v>#DIV/0!</v>
          </cell>
          <cell r="X667">
            <v>11260</v>
          </cell>
          <cell r="Y667" t="e">
            <v>#DIV/0!</v>
          </cell>
          <cell r="Z667" t="str">
            <v/>
          </cell>
        </row>
        <row r="668">
          <cell r="A668" t="str">
            <v>T664</v>
          </cell>
          <cell r="B668">
            <v>664</v>
          </cell>
          <cell r="C668">
            <v>2202</v>
          </cell>
          <cell r="D668" t="str">
            <v>MORENO GALINDO MARIA ANTONIA</v>
          </cell>
          <cell r="E668">
            <v>43467</v>
          </cell>
          <cell r="F668" t="str">
            <v>N/A</v>
          </cell>
          <cell r="G668" t="str">
            <v>DIRECCION DE SERVICIOS MEDICOS</v>
          </cell>
          <cell r="H668" t="str">
            <v>SERVICIOS MEDICOS</v>
          </cell>
          <cell r="I668" t="str">
            <v>AUXILIAR ADMINISTRATIVO</v>
          </cell>
          <cell r="J668" t="str">
            <v>TR</v>
          </cell>
          <cell r="K668" t="str">
            <v>1 2 22 4 PR24 22</v>
          </cell>
          <cell r="P668">
            <v>0</v>
          </cell>
          <cell r="Q668" t="str">
            <v>05</v>
          </cell>
          <cell r="R668">
            <v>11260</v>
          </cell>
          <cell r="S668">
            <v>0</v>
          </cell>
          <cell r="T668">
            <v>0</v>
          </cell>
          <cell r="U668">
            <v>11260</v>
          </cell>
          <cell r="V668">
            <v>11260</v>
          </cell>
          <cell r="W668" t="e">
            <v>#DIV/0!</v>
          </cell>
          <cell r="X668">
            <v>11260</v>
          </cell>
          <cell r="Y668" t="e">
            <v>#DIV/0!</v>
          </cell>
          <cell r="Z668" t="str">
            <v/>
          </cell>
        </row>
        <row r="669">
          <cell r="A669" t="str">
            <v>T665</v>
          </cell>
          <cell r="B669">
            <v>665</v>
          </cell>
          <cell r="C669">
            <v>1836</v>
          </cell>
          <cell r="D669" t="str">
            <v>SANCHEZ RAMIREZ ALMA YULIET</v>
          </cell>
          <cell r="E669">
            <v>42186</v>
          </cell>
          <cell r="F669" t="str">
            <v>N/A</v>
          </cell>
          <cell r="G669" t="str">
            <v>DIRECCION DE SERVICIOS MEDICOS</v>
          </cell>
          <cell r="H669" t="str">
            <v>SERVICIOS MEDICOS</v>
          </cell>
          <cell r="I669" t="str">
            <v>AUXILIAR ADMINISTRATIVO</v>
          </cell>
          <cell r="J669" t="str">
            <v>TR</v>
          </cell>
          <cell r="K669" t="str">
            <v>1 2 22 4 PR24 22</v>
          </cell>
          <cell r="P669">
            <v>0</v>
          </cell>
          <cell r="Q669" t="str">
            <v>05</v>
          </cell>
          <cell r="R669">
            <v>11260</v>
          </cell>
          <cell r="S669">
            <v>0</v>
          </cell>
          <cell r="T669">
            <v>0</v>
          </cell>
          <cell r="U669">
            <v>11260</v>
          </cell>
          <cell r="V669">
            <v>11260</v>
          </cell>
          <cell r="W669" t="e">
            <v>#DIV/0!</v>
          </cell>
          <cell r="X669">
            <v>11260</v>
          </cell>
          <cell r="Y669" t="e">
            <v>#DIV/0!</v>
          </cell>
          <cell r="Z669" t="str">
            <v/>
          </cell>
        </row>
        <row r="670">
          <cell r="A670" t="str">
            <v>T666</v>
          </cell>
          <cell r="B670">
            <v>666</v>
          </cell>
          <cell r="C670">
            <v>1952</v>
          </cell>
          <cell r="D670" t="str">
            <v>DE LEON ROMERO SANDRA</v>
          </cell>
          <cell r="E670">
            <v>43836</v>
          </cell>
          <cell r="F670" t="str">
            <v>N/A</v>
          </cell>
          <cell r="G670" t="str">
            <v>DIRECCION DE SERVICIOS MEDICOS</v>
          </cell>
          <cell r="H670" t="str">
            <v>SERVICIOS MEDICOS</v>
          </cell>
          <cell r="I670" t="str">
            <v>VERIFICADOR DE HOSPITALES</v>
          </cell>
          <cell r="J670" t="str">
            <v>TR</v>
          </cell>
          <cell r="K670" t="str">
            <v>1 2 22 4 PR24 22</v>
          </cell>
          <cell r="P670">
            <v>0</v>
          </cell>
          <cell r="Q670" t="str">
            <v>04</v>
          </cell>
          <cell r="R670">
            <v>11098</v>
          </cell>
          <cell r="S670">
            <v>0</v>
          </cell>
          <cell r="T670">
            <v>0</v>
          </cell>
          <cell r="U670">
            <v>11098</v>
          </cell>
          <cell r="V670">
            <v>11098</v>
          </cell>
          <cell r="W670" t="e">
            <v>#DIV/0!</v>
          </cell>
          <cell r="X670">
            <v>11098</v>
          </cell>
          <cell r="Y670" t="e">
            <v>#DIV/0!</v>
          </cell>
          <cell r="Z670" t="str">
            <v/>
          </cell>
        </row>
        <row r="671">
          <cell r="A671" t="str">
            <v>T667</v>
          </cell>
          <cell r="B671">
            <v>667</v>
          </cell>
          <cell r="C671">
            <v>2325</v>
          </cell>
          <cell r="D671" t="str">
            <v>NAVARRO PALAFOX CLAUDIA LIZET</v>
          </cell>
          <cell r="E671">
            <v>43846</v>
          </cell>
          <cell r="F671" t="str">
            <v>N/A</v>
          </cell>
          <cell r="G671" t="str">
            <v>DIRECCION DE SERVICIOS MEDICOS</v>
          </cell>
          <cell r="H671" t="str">
            <v>SERVICIOS MEDICOS</v>
          </cell>
          <cell r="I671" t="str">
            <v>VERIFICADOR DE HOSPITALES</v>
          </cell>
          <cell r="J671" t="str">
            <v>TR</v>
          </cell>
          <cell r="K671" t="str">
            <v>1 2 22 4 PR24 22</v>
          </cell>
          <cell r="P671">
            <v>0</v>
          </cell>
          <cell r="Q671" t="str">
            <v>04</v>
          </cell>
          <cell r="R671">
            <v>11098</v>
          </cell>
          <cell r="S671">
            <v>0</v>
          </cell>
          <cell r="T671">
            <v>0</v>
          </cell>
          <cell r="U671">
            <v>11098</v>
          </cell>
          <cell r="V671">
            <v>11098</v>
          </cell>
          <cell r="W671" t="e">
            <v>#DIV/0!</v>
          </cell>
          <cell r="X671">
            <v>11098</v>
          </cell>
          <cell r="Y671" t="e">
            <v>#DIV/0!</v>
          </cell>
          <cell r="Z671" t="str">
            <v/>
          </cell>
        </row>
        <row r="672">
          <cell r="A672" t="str">
            <v>T668</v>
          </cell>
          <cell r="B672">
            <v>668</v>
          </cell>
          <cell r="C672">
            <v>2247</v>
          </cell>
          <cell r="D672" t="str">
            <v>GOMEZ CASTRO CARLOS ISRAEL</v>
          </cell>
          <cell r="E672">
            <v>43529</v>
          </cell>
          <cell r="F672" t="str">
            <v>N/A</v>
          </cell>
          <cell r="G672" t="str">
            <v>DIRECCION DE SERVICIOS MEDICOS</v>
          </cell>
          <cell r="H672" t="str">
            <v>SERVICIOS MEDICOS</v>
          </cell>
          <cell r="I672" t="str">
            <v>VERIFICADOR DE HOSPITALES</v>
          </cell>
          <cell r="J672" t="str">
            <v>TR</v>
          </cell>
          <cell r="K672" t="str">
            <v>1 2 22 4 PR24 22</v>
          </cell>
          <cell r="P672">
            <v>0</v>
          </cell>
          <cell r="Q672" t="str">
            <v>04</v>
          </cell>
          <cell r="R672">
            <v>11098</v>
          </cell>
          <cell r="S672">
            <v>0</v>
          </cell>
          <cell r="T672">
            <v>0</v>
          </cell>
          <cell r="U672">
            <v>11098</v>
          </cell>
          <cell r="V672">
            <v>11098</v>
          </cell>
          <cell r="W672" t="e">
            <v>#DIV/0!</v>
          </cell>
          <cell r="X672">
            <v>11098</v>
          </cell>
          <cell r="Y672" t="e">
            <v>#DIV/0!</v>
          </cell>
          <cell r="Z672" t="str">
            <v/>
          </cell>
        </row>
        <row r="673">
          <cell r="A673" t="str">
            <v>T669</v>
          </cell>
          <cell r="B673">
            <v>669</v>
          </cell>
          <cell r="C673">
            <v>2171</v>
          </cell>
          <cell r="D673" t="str">
            <v>LUNA PALAFOX COSME</v>
          </cell>
          <cell r="E673">
            <v>43467</v>
          </cell>
          <cell r="F673" t="str">
            <v>N/A</v>
          </cell>
          <cell r="G673" t="str">
            <v>DIRECCION DE SERVICIOS MEDICOS</v>
          </cell>
          <cell r="H673" t="str">
            <v>SERVICIOS MEDICOS</v>
          </cell>
          <cell r="I673" t="str">
            <v>VERIFICADOR DE HOSPITALES</v>
          </cell>
          <cell r="J673" t="str">
            <v>TR</v>
          </cell>
          <cell r="K673" t="str">
            <v>1 2 22 4 PR24 22</v>
          </cell>
          <cell r="P673">
            <v>0</v>
          </cell>
          <cell r="Q673" t="str">
            <v>04</v>
          </cell>
          <cell r="R673">
            <v>11098</v>
          </cell>
          <cell r="S673">
            <v>0</v>
          </cell>
          <cell r="T673">
            <v>0</v>
          </cell>
          <cell r="U673">
            <v>11098</v>
          </cell>
          <cell r="V673">
            <v>11098</v>
          </cell>
          <cell r="W673" t="e">
            <v>#DIV/0!</v>
          </cell>
          <cell r="X673">
            <v>11098</v>
          </cell>
          <cell r="Y673" t="e">
            <v>#DIV/0!</v>
          </cell>
          <cell r="Z673" t="str">
            <v/>
          </cell>
        </row>
        <row r="674">
          <cell r="A674" t="str">
            <v>T670</v>
          </cell>
          <cell r="B674">
            <v>670</v>
          </cell>
          <cell r="C674">
            <v>0</v>
          </cell>
          <cell r="D674" t="str">
            <v>VACANTE</v>
          </cell>
          <cell r="E674">
            <v>43830</v>
          </cell>
          <cell r="F674" t="str">
            <v>N/A</v>
          </cell>
          <cell r="G674" t="str">
            <v>DIRECCION DE SERVICIOS MEDICOS</v>
          </cell>
          <cell r="H674" t="str">
            <v>SERVICIOS MEDICOS</v>
          </cell>
          <cell r="I674" t="str">
            <v>VERIFICADOR DE HOSPITALES</v>
          </cell>
          <cell r="J674" t="str">
            <v>TR</v>
          </cell>
          <cell r="K674" t="str">
            <v>1 2 22 4 PR24 22</v>
          </cell>
          <cell r="P674">
            <v>0</v>
          </cell>
          <cell r="Q674" t="str">
            <v>04</v>
          </cell>
          <cell r="R674">
            <v>11098</v>
          </cell>
          <cell r="S674">
            <v>0</v>
          </cell>
          <cell r="T674">
            <v>0</v>
          </cell>
          <cell r="U674">
            <v>11098</v>
          </cell>
          <cell r="V674">
            <v>11098</v>
          </cell>
          <cell r="W674" t="e">
            <v>#DIV/0!</v>
          </cell>
          <cell r="X674">
            <v>11098</v>
          </cell>
          <cell r="Y674" t="e">
            <v>#DIV/0!</v>
          </cell>
          <cell r="Z674" t="str">
            <v/>
          </cell>
        </row>
        <row r="675">
          <cell r="A675" t="str">
            <v>T671</v>
          </cell>
          <cell r="B675">
            <v>671</v>
          </cell>
          <cell r="C675">
            <v>2223</v>
          </cell>
          <cell r="D675" t="str">
            <v>MEJIA GUTIERREZ HECTOR LEONEL</v>
          </cell>
          <cell r="E675">
            <v>43483</v>
          </cell>
          <cell r="F675" t="str">
            <v>N/A</v>
          </cell>
          <cell r="G675" t="str">
            <v>DIRECCION DE SERVICIOS MEDICOS</v>
          </cell>
          <cell r="H675" t="str">
            <v>SERVICIOS MEDICOS</v>
          </cell>
          <cell r="I675" t="str">
            <v>VERIFICADOR DE HOSPITALES</v>
          </cell>
          <cell r="J675" t="str">
            <v>TR</v>
          </cell>
          <cell r="K675" t="str">
            <v>1 2 22 4 PR24 22</v>
          </cell>
          <cell r="P675">
            <v>0</v>
          </cell>
          <cell r="Q675" t="str">
            <v>04</v>
          </cell>
          <cell r="R675">
            <v>11098</v>
          </cell>
          <cell r="S675">
            <v>0</v>
          </cell>
          <cell r="T675">
            <v>0</v>
          </cell>
          <cell r="U675">
            <v>11098</v>
          </cell>
          <cell r="V675">
            <v>11098</v>
          </cell>
          <cell r="W675" t="e">
            <v>#DIV/0!</v>
          </cell>
          <cell r="X675">
            <v>11098</v>
          </cell>
          <cell r="Y675" t="e">
            <v>#DIV/0!</v>
          </cell>
          <cell r="Z675" t="str">
            <v/>
          </cell>
        </row>
        <row r="676">
          <cell r="A676" t="str">
            <v>T672</v>
          </cell>
          <cell r="B676">
            <v>672</v>
          </cell>
          <cell r="C676">
            <v>1730</v>
          </cell>
          <cell r="D676" t="str">
            <v>GOMEZ GARCIA MONICA</v>
          </cell>
          <cell r="E676">
            <v>43497</v>
          </cell>
          <cell r="F676" t="str">
            <v>N/A</v>
          </cell>
          <cell r="G676" t="str">
            <v>DIRECCION DE SERVICIOS MEDICOS</v>
          </cell>
          <cell r="H676" t="str">
            <v>SERVICIOS MEDICOS</v>
          </cell>
          <cell r="I676" t="str">
            <v>AUXILIAR ADMINISTRATIVO</v>
          </cell>
          <cell r="J676" t="str">
            <v>TR</v>
          </cell>
          <cell r="K676" t="str">
            <v>1 2 22 4 PR24 22</v>
          </cell>
          <cell r="P676">
            <v>0</v>
          </cell>
          <cell r="Q676" t="str">
            <v>04</v>
          </cell>
          <cell r="R676">
            <v>11098</v>
          </cell>
          <cell r="S676">
            <v>0</v>
          </cell>
          <cell r="T676">
            <v>0</v>
          </cell>
          <cell r="U676">
            <v>11098</v>
          </cell>
          <cell r="V676">
            <v>11098</v>
          </cell>
          <cell r="W676" t="e">
            <v>#DIV/0!</v>
          </cell>
          <cell r="X676">
            <v>11098</v>
          </cell>
          <cell r="Y676" t="e">
            <v>#DIV/0!</v>
          </cell>
          <cell r="Z676" t="str">
            <v/>
          </cell>
        </row>
        <row r="677">
          <cell r="A677" t="str">
            <v>T673</v>
          </cell>
          <cell r="B677">
            <v>673</v>
          </cell>
          <cell r="C677">
            <v>2172</v>
          </cell>
          <cell r="D677" t="str">
            <v>ALONSO CAMPOS ERIC OMAR</v>
          </cell>
          <cell r="E677">
            <v>43467</v>
          </cell>
          <cell r="F677" t="str">
            <v>N/A</v>
          </cell>
          <cell r="G677" t="str">
            <v>DIRECCION DE SERVICIOS MEDICOS</v>
          </cell>
          <cell r="H677" t="str">
            <v>SERVICIOS MEDICOS</v>
          </cell>
          <cell r="I677" t="str">
            <v>VERIFICADOR DE HOSPITALES</v>
          </cell>
          <cell r="J677" t="str">
            <v>TR</v>
          </cell>
          <cell r="K677" t="str">
            <v>1 2 22 4 PR24 22</v>
          </cell>
          <cell r="P677">
            <v>0</v>
          </cell>
          <cell r="Q677" t="str">
            <v>03</v>
          </cell>
          <cell r="R677">
            <v>10720</v>
          </cell>
          <cell r="S677">
            <v>0</v>
          </cell>
          <cell r="T677">
            <v>0</v>
          </cell>
          <cell r="U677">
            <v>10720</v>
          </cell>
          <cell r="V677">
            <v>10720</v>
          </cell>
          <cell r="W677" t="e">
            <v>#DIV/0!</v>
          </cell>
          <cell r="X677">
            <v>10720</v>
          </cell>
          <cell r="Y677" t="e">
            <v>#DIV/0!</v>
          </cell>
          <cell r="Z677" t="str">
            <v/>
          </cell>
        </row>
        <row r="678">
          <cell r="A678" t="str">
            <v>T674</v>
          </cell>
          <cell r="B678">
            <v>674</v>
          </cell>
          <cell r="C678">
            <v>2270</v>
          </cell>
          <cell r="D678" t="str">
            <v>RODRIGUEZ MAYORGA DIEGO ALFREDO</v>
          </cell>
          <cell r="E678">
            <v>43619</v>
          </cell>
          <cell r="F678" t="str">
            <v>N/A</v>
          </cell>
          <cell r="G678" t="str">
            <v>DIRECCION DE SERVICIOS MEDICOS</v>
          </cell>
          <cell r="H678" t="str">
            <v>SERVICIOS MEDICOS</v>
          </cell>
          <cell r="I678" t="str">
            <v>AUXILIAR ADMINISTRATIVO</v>
          </cell>
          <cell r="J678" t="str">
            <v>TR</v>
          </cell>
          <cell r="K678" t="str">
            <v>1 2 22 4 PR24 22</v>
          </cell>
          <cell r="P678">
            <v>0</v>
          </cell>
          <cell r="Q678" t="str">
            <v>03</v>
          </cell>
          <cell r="R678">
            <v>10720</v>
          </cell>
          <cell r="S678">
            <v>0</v>
          </cell>
          <cell r="T678">
            <v>0</v>
          </cell>
          <cell r="U678">
            <v>10720</v>
          </cell>
          <cell r="V678">
            <v>10720</v>
          </cell>
          <cell r="W678" t="e">
            <v>#DIV/0!</v>
          </cell>
          <cell r="X678">
            <v>10720</v>
          </cell>
          <cell r="Y678" t="e">
            <v>#DIV/0!</v>
          </cell>
          <cell r="Z678" t="str">
            <v/>
          </cell>
        </row>
        <row r="679">
          <cell r="A679" t="str">
            <v>T675</v>
          </cell>
          <cell r="B679">
            <v>675</v>
          </cell>
          <cell r="C679">
            <v>2176</v>
          </cell>
          <cell r="D679" t="str">
            <v>RAMIREZ NACHIS MARIBEL</v>
          </cell>
          <cell r="E679">
            <v>43467</v>
          </cell>
          <cell r="F679" t="str">
            <v>N/A</v>
          </cell>
          <cell r="G679" t="str">
            <v>DIRECCION DE SERVICIOS MEDICOS</v>
          </cell>
          <cell r="H679" t="str">
            <v>SERVICIOS MEDICOS</v>
          </cell>
          <cell r="I679" t="str">
            <v>VERIFICADOR DE HOSPITALES</v>
          </cell>
          <cell r="J679" t="str">
            <v>TR</v>
          </cell>
          <cell r="K679" t="str">
            <v>1 2 22 4 PR24 22</v>
          </cell>
          <cell r="P679">
            <v>0</v>
          </cell>
          <cell r="Q679" t="str">
            <v>03</v>
          </cell>
          <cell r="R679">
            <v>10720</v>
          </cell>
          <cell r="S679">
            <v>0</v>
          </cell>
          <cell r="T679">
            <v>0</v>
          </cell>
          <cell r="U679">
            <v>10720</v>
          </cell>
          <cell r="V679">
            <v>10720</v>
          </cell>
          <cell r="W679" t="e">
            <v>#DIV/0!</v>
          </cell>
          <cell r="X679">
            <v>10720</v>
          </cell>
          <cell r="Y679" t="e">
            <v>#DIV/0!</v>
          </cell>
          <cell r="Z679" t="str">
            <v/>
          </cell>
        </row>
        <row r="680">
          <cell r="A680" t="str">
            <v>B676</v>
          </cell>
          <cell r="B680">
            <v>676</v>
          </cell>
          <cell r="C680">
            <v>2234</v>
          </cell>
          <cell r="D680" t="str">
            <v>TORRES LOPEZ OMAR DAVID</v>
          </cell>
          <cell r="E680">
            <v>43739</v>
          </cell>
          <cell r="F680" t="str">
            <v>N/A</v>
          </cell>
          <cell r="G680" t="str">
            <v>DIRECCION DE SERVICIOS MEDICOS</v>
          </cell>
          <cell r="H680" t="str">
            <v>SERVICIOS MEDICOS</v>
          </cell>
          <cell r="I680" t="str">
            <v>ADMINISTRATIVO ESPECIALIZADO</v>
          </cell>
          <cell r="J680" t="str">
            <v>BC</v>
          </cell>
          <cell r="K680" t="str">
            <v>1 2 22 4 PR24 22</v>
          </cell>
          <cell r="P680">
            <v>0</v>
          </cell>
          <cell r="Q680" t="str">
            <v>00</v>
          </cell>
          <cell r="R680">
            <v>15347</v>
          </cell>
          <cell r="S680">
            <v>1000</v>
          </cell>
          <cell r="T680">
            <v>955</v>
          </cell>
          <cell r="U680">
            <v>17302</v>
          </cell>
          <cell r="V680">
            <v>15347</v>
          </cell>
          <cell r="W680" t="e">
            <v>#DIV/0!</v>
          </cell>
          <cell r="X680">
            <v>17302</v>
          </cell>
          <cell r="Y680" t="e">
            <v>#DIV/0!</v>
          </cell>
          <cell r="Z680" t="str">
            <v/>
          </cell>
        </row>
        <row r="681">
          <cell r="A681" t="str">
            <v>B677</v>
          </cell>
          <cell r="B681">
            <v>677</v>
          </cell>
          <cell r="C681">
            <v>186</v>
          </cell>
          <cell r="D681" t="str">
            <v>AGUIRRE MONTES SANDRA ELIZABETH</v>
          </cell>
          <cell r="E681">
            <v>34509</v>
          </cell>
          <cell r="F681" t="str">
            <v>SIEIPEJAL</v>
          </cell>
          <cell r="G681" t="str">
            <v>DIRECCION DE SERVICIOS MEDICOS</v>
          </cell>
          <cell r="H681" t="str">
            <v>SERVICIOS MEDICOS</v>
          </cell>
          <cell r="I681" t="str">
            <v>TECNICO ADMINISTRATIVO</v>
          </cell>
          <cell r="J681" t="str">
            <v>BC</v>
          </cell>
          <cell r="K681" t="str">
            <v>1 2 22 4 PR24 22</v>
          </cell>
          <cell r="P681">
            <v>0</v>
          </cell>
          <cell r="Q681" t="str">
            <v>00</v>
          </cell>
          <cell r="R681">
            <v>14462</v>
          </cell>
          <cell r="S681">
            <v>1000</v>
          </cell>
          <cell r="T681">
            <v>955</v>
          </cell>
          <cell r="U681">
            <v>16417</v>
          </cell>
          <cell r="V681">
            <v>14462</v>
          </cell>
          <cell r="W681" t="e">
            <v>#DIV/0!</v>
          </cell>
          <cell r="X681">
            <v>16417</v>
          </cell>
          <cell r="Y681" t="e">
            <v>#DIV/0!</v>
          </cell>
          <cell r="Z681" t="str">
            <v/>
          </cell>
        </row>
        <row r="682">
          <cell r="A682" t="str">
            <v>B678</v>
          </cell>
          <cell r="B682">
            <v>678</v>
          </cell>
          <cell r="C682">
            <v>1679</v>
          </cell>
          <cell r="D682" t="str">
            <v>ARREGUIN OTAL MARCO ANTONIO</v>
          </cell>
          <cell r="E682">
            <v>43497</v>
          </cell>
          <cell r="F682" t="str">
            <v>N/A</v>
          </cell>
          <cell r="G682" t="str">
            <v>DIRECCION DE SERVICIOS MEDICOS</v>
          </cell>
          <cell r="H682" t="str">
            <v>SERVICIOS MEDICOS</v>
          </cell>
          <cell r="I682" t="str">
            <v>CAJERO A</v>
          </cell>
          <cell r="J682" t="str">
            <v>BC</v>
          </cell>
          <cell r="K682" t="str">
            <v>1 2 22 4 PR24 22</v>
          </cell>
          <cell r="P682">
            <v>0</v>
          </cell>
          <cell r="Q682" t="str">
            <v>00</v>
          </cell>
          <cell r="R682">
            <v>12484</v>
          </cell>
          <cell r="S682">
            <v>1000</v>
          </cell>
          <cell r="T682">
            <v>955</v>
          </cell>
          <cell r="U682">
            <v>14439</v>
          </cell>
          <cell r="V682">
            <v>12484</v>
          </cell>
          <cell r="W682" t="e">
            <v>#DIV/0!</v>
          </cell>
          <cell r="X682">
            <v>14439</v>
          </cell>
          <cell r="Y682" t="e">
            <v>#DIV/0!</v>
          </cell>
          <cell r="Z682" t="str">
            <v/>
          </cell>
        </row>
        <row r="683">
          <cell r="A683" t="str">
            <v>B679</v>
          </cell>
          <cell r="B683">
            <v>679</v>
          </cell>
          <cell r="C683">
            <v>558</v>
          </cell>
          <cell r="D683" t="str">
            <v>FLORES NUÑO ADRIANA GUADALUPE</v>
          </cell>
          <cell r="E683">
            <v>36662</v>
          </cell>
          <cell r="F683" t="str">
            <v>STIPEJAL</v>
          </cell>
          <cell r="G683" t="str">
            <v>DIRECCION DE SERVICIOS MEDICOS</v>
          </cell>
          <cell r="H683" t="str">
            <v>SERVICIOS MEDICOS</v>
          </cell>
          <cell r="I683" t="str">
            <v>ADMINISTRATIVO ESPECIALIZADO A</v>
          </cell>
          <cell r="J683" t="str">
            <v>BS</v>
          </cell>
          <cell r="K683" t="str">
            <v>1 2 22 4 PR24 22</v>
          </cell>
          <cell r="P683">
            <v>0</v>
          </cell>
          <cell r="Q683" t="str">
            <v>00</v>
          </cell>
          <cell r="R683">
            <v>16178</v>
          </cell>
          <cell r="S683">
            <v>1000</v>
          </cell>
          <cell r="T683">
            <v>955</v>
          </cell>
          <cell r="U683">
            <v>18133</v>
          </cell>
          <cell r="V683">
            <v>16178</v>
          </cell>
          <cell r="W683" t="e">
            <v>#DIV/0!</v>
          </cell>
          <cell r="X683">
            <v>18133</v>
          </cell>
          <cell r="Y683" t="e">
            <v>#DIV/0!</v>
          </cell>
          <cell r="Z683" t="str">
            <v/>
          </cell>
        </row>
        <row r="684">
          <cell r="A684" t="str">
            <v>B680</v>
          </cell>
          <cell r="B684">
            <v>680</v>
          </cell>
          <cell r="C684">
            <v>1170</v>
          </cell>
          <cell r="D684" t="str">
            <v>MORENO VICENTE CHRISTIAN DANIEL</v>
          </cell>
          <cell r="E684">
            <v>39566</v>
          </cell>
          <cell r="F684" t="str">
            <v>STIPEJAL</v>
          </cell>
          <cell r="G684" t="str">
            <v>DIRECCION DE SERVICIOS MEDICOS</v>
          </cell>
          <cell r="H684" t="str">
            <v>SERVICIOS MEDICOS</v>
          </cell>
          <cell r="I684" t="str">
            <v>ADMINISTRATIVO ESPECIALIZADO A</v>
          </cell>
          <cell r="J684" t="str">
            <v>BS</v>
          </cell>
          <cell r="K684" t="str">
            <v>1 2 22 4 PR24 22</v>
          </cell>
          <cell r="P684">
            <v>0</v>
          </cell>
          <cell r="Q684" t="str">
            <v>00</v>
          </cell>
          <cell r="R684">
            <v>16178</v>
          </cell>
          <cell r="S684">
            <v>1000</v>
          </cell>
          <cell r="T684">
            <v>955</v>
          </cell>
          <cell r="U684">
            <v>18133</v>
          </cell>
          <cell r="V684">
            <v>16178</v>
          </cell>
          <cell r="W684" t="e">
            <v>#DIV/0!</v>
          </cell>
          <cell r="X684">
            <v>18133</v>
          </cell>
          <cell r="Y684" t="e">
            <v>#DIV/0!</v>
          </cell>
          <cell r="Z684" t="str">
            <v/>
          </cell>
        </row>
        <row r="685">
          <cell r="A685" t="str">
            <v>B681</v>
          </cell>
          <cell r="B685">
            <v>681</v>
          </cell>
          <cell r="C685">
            <v>801</v>
          </cell>
          <cell r="D685" t="str">
            <v>RAMOS VEYNA ANA ROSA</v>
          </cell>
          <cell r="E685">
            <v>40634</v>
          </cell>
          <cell r="F685" t="str">
            <v>SIEIPEJAL</v>
          </cell>
          <cell r="G685" t="str">
            <v>DIRECCION DE SERVICIOS MEDICOS</v>
          </cell>
          <cell r="H685" t="str">
            <v>SERVICIOS MEDICOS</v>
          </cell>
          <cell r="I685" t="str">
            <v>TECNICO ADMINISTRATIVO</v>
          </cell>
          <cell r="J685" t="str">
            <v>BS</v>
          </cell>
          <cell r="K685" t="str">
            <v>1 2 22 4 PR24 22</v>
          </cell>
          <cell r="P685">
            <v>0</v>
          </cell>
          <cell r="Q685" t="str">
            <v>00</v>
          </cell>
          <cell r="R685">
            <v>14462</v>
          </cell>
          <cell r="S685">
            <v>1000</v>
          </cell>
          <cell r="T685">
            <v>955</v>
          </cell>
          <cell r="U685">
            <v>16417</v>
          </cell>
          <cell r="V685">
            <v>14462</v>
          </cell>
          <cell r="W685" t="e">
            <v>#DIV/0!</v>
          </cell>
          <cell r="X685">
            <v>16417</v>
          </cell>
          <cell r="Y685" t="e">
            <v>#DIV/0!</v>
          </cell>
          <cell r="Z685" t="str">
            <v/>
          </cell>
        </row>
        <row r="686">
          <cell r="A686" t="str">
            <v>B682</v>
          </cell>
          <cell r="B686">
            <v>682</v>
          </cell>
          <cell r="C686">
            <v>1146</v>
          </cell>
          <cell r="D686" t="str">
            <v>BARRAGAN MARTINEZ MARIA ESPERANZA</v>
          </cell>
          <cell r="E686">
            <v>39384</v>
          </cell>
          <cell r="F686" t="str">
            <v>SIEIPEJAL</v>
          </cell>
          <cell r="G686" t="str">
            <v>DIRECCION DE SERVICIOS MEDICOS</v>
          </cell>
          <cell r="H686" t="str">
            <v>SERVICIOS MEDICOS</v>
          </cell>
          <cell r="I686" t="str">
            <v xml:space="preserve">AUXILIAR CONTABLE </v>
          </cell>
          <cell r="J686" t="str">
            <v>BS</v>
          </cell>
          <cell r="K686" t="str">
            <v>1 2 22 4 PR24 22</v>
          </cell>
          <cell r="P686">
            <v>0</v>
          </cell>
          <cell r="Q686" t="str">
            <v>00</v>
          </cell>
          <cell r="R686">
            <v>13519</v>
          </cell>
          <cell r="S686">
            <v>1000</v>
          </cell>
          <cell r="T686">
            <v>955</v>
          </cell>
          <cell r="U686">
            <v>15474</v>
          </cell>
          <cell r="V686">
            <v>13519</v>
          </cell>
          <cell r="W686" t="e">
            <v>#DIV/0!</v>
          </cell>
          <cell r="X686">
            <v>15474</v>
          </cell>
          <cell r="Y686" t="e">
            <v>#DIV/0!</v>
          </cell>
          <cell r="Z686" t="str">
            <v/>
          </cell>
        </row>
        <row r="687">
          <cell r="A687" t="str">
            <v>B683</v>
          </cell>
          <cell r="B687">
            <v>683</v>
          </cell>
          <cell r="C687">
            <v>658</v>
          </cell>
          <cell r="D687" t="str">
            <v>MACIAS PEREZ ARTURO RAUL</v>
          </cell>
          <cell r="E687">
            <v>36907</v>
          </cell>
          <cell r="F687" t="str">
            <v>SIEIPEJAL</v>
          </cell>
          <cell r="G687" t="str">
            <v>DIRECCION DE SERVICIOS MEDICOS</v>
          </cell>
          <cell r="H687" t="str">
            <v>SERVICIOS MEDICOS</v>
          </cell>
          <cell r="I687" t="str">
            <v>MENSAJERO</v>
          </cell>
          <cell r="J687" t="str">
            <v>BS</v>
          </cell>
          <cell r="K687" t="str">
            <v>1 2 22 4 PR24 22</v>
          </cell>
          <cell r="P687">
            <v>0</v>
          </cell>
          <cell r="Q687" t="str">
            <v>00</v>
          </cell>
          <cell r="R687">
            <v>12701</v>
          </cell>
          <cell r="S687">
            <v>1000</v>
          </cell>
          <cell r="T687">
            <v>955</v>
          </cell>
          <cell r="U687">
            <v>14656</v>
          </cell>
          <cell r="V687">
            <v>12701</v>
          </cell>
          <cell r="W687" t="e">
            <v>#DIV/0!</v>
          </cell>
          <cell r="X687">
            <v>14656</v>
          </cell>
          <cell r="Y687" t="e">
            <v>#DIV/0!</v>
          </cell>
          <cell r="Z687" t="str">
            <v/>
          </cell>
        </row>
        <row r="688">
          <cell r="A688" t="str">
            <v>B684</v>
          </cell>
          <cell r="B688">
            <v>684</v>
          </cell>
          <cell r="C688">
            <v>847</v>
          </cell>
          <cell r="D688" t="str">
            <v>SOTO GONZALEZ LUIS RAUL</v>
          </cell>
          <cell r="E688">
            <v>37803</v>
          </cell>
          <cell r="F688" t="str">
            <v>STIPEJAL</v>
          </cell>
          <cell r="G688" t="str">
            <v>DIRECCION DE SERVICIOS MEDICOS</v>
          </cell>
          <cell r="H688" t="str">
            <v>SERVICIOS MEDICOS</v>
          </cell>
          <cell r="I688" t="str">
            <v>AUXILIAR ADMINISTRATIVO B</v>
          </cell>
          <cell r="J688" t="str">
            <v>BS</v>
          </cell>
          <cell r="K688" t="str">
            <v>1 2 22 4 PR24 22</v>
          </cell>
          <cell r="P688">
            <v>0</v>
          </cell>
          <cell r="Q688" t="str">
            <v>00</v>
          </cell>
          <cell r="R688">
            <v>12573</v>
          </cell>
          <cell r="S688">
            <v>1000</v>
          </cell>
          <cell r="T688">
            <v>955</v>
          </cell>
          <cell r="U688">
            <v>14528</v>
          </cell>
          <cell r="V688">
            <v>12573</v>
          </cell>
          <cell r="W688" t="e">
            <v>#DIV/0!</v>
          </cell>
          <cell r="X688">
            <v>14528</v>
          </cell>
          <cell r="Y688" t="e">
            <v>#DIV/0!</v>
          </cell>
          <cell r="Z688" t="str">
            <v/>
          </cell>
        </row>
        <row r="689">
          <cell r="A689" t="str">
            <v>B685</v>
          </cell>
          <cell r="B689">
            <v>685</v>
          </cell>
          <cell r="C689">
            <v>1885</v>
          </cell>
          <cell r="D689" t="str">
            <v>SOTO AVILA APOLO LUIS RAUL</v>
          </cell>
          <cell r="E689">
            <v>42438</v>
          </cell>
          <cell r="F689" t="str">
            <v>STIPEJAL</v>
          </cell>
          <cell r="G689" t="str">
            <v>DIRECCION DE SERVICIOS MEDICOS</v>
          </cell>
          <cell r="H689" t="str">
            <v>SERVICIOS MEDICOS</v>
          </cell>
          <cell r="I689" t="str">
            <v>AUXILIAR ADMINISTRATIVO B</v>
          </cell>
          <cell r="J689" t="str">
            <v>BS</v>
          </cell>
          <cell r="K689" t="str">
            <v>1 2 22 4 PR24 22</v>
          </cell>
          <cell r="P689">
            <v>0</v>
          </cell>
          <cell r="Q689" t="str">
            <v>00</v>
          </cell>
          <cell r="R689">
            <v>12573</v>
          </cell>
          <cell r="S689">
            <v>1000</v>
          </cell>
          <cell r="T689">
            <v>955</v>
          </cell>
          <cell r="U689">
            <v>14528</v>
          </cell>
          <cell r="V689">
            <v>12573</v>
          </cell>
          <cell r="W689" t="e">
            <v>#DIV/0!</v>
          </cell>
          <cell r="X689">
            <v>14528</v>
          </cell>
          <cell r="Y689" t="e">
            <v>#DIV/0!</v>
          </cell>
          <cell r="Z689" t="str">
            <v/>
          </cell>
        </row>
        <row r="690">
          <cell r="A690" t="str">
            <v>B686</v>
          </cell>
          <cell r="B690">
            <v>686</v>
          </cell>
          <cell r="C690">
            <v>1333</v>
          </cell>
          <cell r="D690" t="str">
            <v>ORTEGA GONZALEZ FABIOLA MAYELA</v>
          </cell>
          <cell r="E690">
            <v>43116</v>
          </cell>
          <cell r="F690" t="str">
            <v>SIEIPEJAL</v>
          </cell>
          <cell r="G690" t="str">
            <v>DIRECCION DE SERVICIOS MEDICOS</v>
          </cell>
          <cell r="H690" t="str">
            <v>SERVICIOS MEDICOS</v>
          </cell>
          <cell r="I690" t="str">
            <v>AUXILIAR ADMINISTRATIVO C</v>
          </cell>
          <cell r="J690" t="str">
            <v>BS</v>
          </cell>
          <cell r="K690" t="str">
            <v>1 2 22 4 PR24 22</v>
          </cell>
          <cell r="P690">
            <v>0</v>
          </cell>
          <cell r="Q690" t="str">
            <v>00</v>
          </cell>
          <cell r="R690">
            <v>12484</v>
          </cell>
          <cell r="S690">
            <v>1000</v>
          </cell>
          <cell r="T690">
            <v>955</v>
          </cell>
          <cell r="U690">
            <v>14439</v>
          </cell>
          <cell r="V690">
            <v>12484</v>
          </cell>
          <cell r="W690" t="e">
            <v>#DIV/0!</v>
          </cell>
          <cell r="X690">
            <v>14439</v>
          </cell>
          <cell r="Y690" t="e">
            <v>#DIV/0!</v>
          </cell>
          <cell r="Z690" t="str">
            <v/>
          </cell>
        </row>
        <row r="691">
          <cell r="A691" t="str">
            <v>B687</v>
          </cell>
          <cell r="B691">
            <v>687</v>
          </cell>
          <cell r="C691">
            <v>1422</v>
          </cell>
          <cell r="D691" t="str">
            <v>BENITEZ RUIZ CARLOS ARMANDO</v>
          </cell>
          <cell r="E691">
            <v>43147</v>
          </cell>
          <cell r="F691" t="str">
            <v>SIEIPEJAL</v>
          </cell>
          <cell r="G691" t="str">
            <v>DIRECCION DE SERVICIOS MEDICOS</v>
          </cell>
          <cell r="H691" t="str">
            <v>SERVICIOS MEDICOS</v>
          </cell>
          <cell r="I691" t="str">
            <v>AUXILIAR ADMINISTRATIVO C</v>
          </cell>
          <cell r="J691" t="str">
            <v>BS</v>
          </cell>
          <cell r="K691" t="str">
            <v>1 2 22 4 PR24 22</v>
          </cell>
          <cell r="P691">
            <v>0</v>
          </cell>
          <cell r="Q691" t="str">
            <v>00</v>
          </cell>
          <cell r="R691">
            <v>12484</v>
          </cell>
          <cell r="S691">
            <v>1000</v>
          </cell>
          <cell r="T691">
            <v>955</v>
          </cell>
          <cell r="U691">
            <v>14439</v>
          </cell>
          <cell r="V691">
            <v>12484</v>
          </cell>
          <cell r="W691" t="e">
            <v>#DIV/0!</v>
          </cell>
          <cell r="X691">
            <v>14439</v>
          </cell>
          <cell r="Y691" t="e">
            <v>#DIV/0!</v>
          </cell>
          <cell r="Z691" t="str">
            <v/>
          </cell>
        </row>
        <row r="692">
          <cell r="A692" t="str">
            <v>B688</v>
          </cell>
          <cell r="B692">
            <v>688</v>
          </cell>
          <cell r="C692">
            <v>1748</v>
          </cell>
          <cell r="D692" t="str">
            <v>RIVERA CASTAÑEDA JORGE OCTAVIO</v>
          </cell>
          <cell r="E692">
            <v>43893</v>
          </cell>
          <cell r="F692" t="str">
            <v>N/A</v>
          </cell>
          <cell r="G692" t="str">
            <v>DIRECCION DE SERVICIOS MEDICOS</v>
          </cell>
          <cell r="H692" t="str">
            <v>UNIMEF FEDERALISMO</v>
          </cell>
          <cell r="I692" t="str">
            <v>COORDINADOR DE SALUD</v>
          </cell>
          <cell r="J692" t="str">
            <v>BC</v>
          </cell>
          <cell r="K692" t="str">
            <v>1 2 22 4 PR24 23</v>
          </cell>
          <cell r="P692">
            <v>0</v>
          </cell>
          <cell r="Q692" t="str">
            <v>20</v>
          </cell>
          <cell r="R692">
            <v>35981</v>
          </cell>
          <cell r="S692">
            <v>1680</v>
          </cell>
          <cell r="T692">
            <v>1191</v>
          </cell>
          <cell r="U692">
            <v>38852</v>
          </cell>
          <cell r="V692">
            <v>35981</v>
          </cell>
          <cell r="W692" t="e">
            <v>#DIV/0!</v>
          </cell>
          <cell r="X692">
            <v>38852</v>
          </cell>
          <cell r="Y692" t="e">
            <v>#DIV/0!</v>
          </cell>
          <cell r="Z692" t="str">
            <v/>
          </cell>
        </row>
        <row r="693">
          <cell r="A693" t="str">
            <v>B689</v>
          </cell>
          <cell r="B693">
            <v>689</v>
          </cell>
          <cell r="C693">
            <v>190</v>
          </cell>
          <cell r="D693" t="str">
            <v>GONZALEZ RAMIREZ OLIVIA</v>
          </cell>
          <cell r="E693">
            <v>34596</v>
          </cell>
          <cell r="F693" t="str">
            <v>SIEIPEJAL</v>
          </cell>
          <cell r="G693" t="str">
            <v>DIRECCION DE SERVICIOS MEDICOS</v>
          </cell>
          <cell r="H693" t="str">
            <v>UNIMEF FEDERALISMO</v>
          </cell>
          <cell r="I693" t="str">
            <v>OPTOMETRISTA</v>
          </cell>
          <cell r="J693" t="str">
            <v>BS</v>
          </cell>
          <cell r="K693" t="str">
            <v>1 2 22 4 PR24 23</v>
          </cell>
          <cell r="P693">
            <v>0</v>
          </cell>
          <cell r="Q693" t="str">
            <v>18</v>
          </cell>
          <cell r="R693">
            <v>29714</v>
          </cell>
          <cell r="S693">
            <v>1465</v>
          </cell>
          <cell r="T693">
            <v>1087</v>
          </cell>
          <cell r="U693">
            <v>32266</v>
          </cell>
          <cell r="V693">
            <v>29714</v>
          </cell>
          <cell r="W693" t="e">
            <v>#DIV/0!</v>
          </cell>
          <cell r="X693">
            <v>32266</v>
          </cell>
          <cell r="Y693" t="e">
            <v>#DIV/0!</v>
          </cell>
          <cell r="Z693">
            <v>0.03</v>
          </cell>
        </row>
        <row r="694">
          <cell r="A694" t="str">
            <v>B690</v>
          </cell>
          <cell r="B694">
            <v>690</v>
          </cell>
          <cell r="C694">
            <v>570</v>
          </cell>
          <cell r="D694" t="str">
            <v>CUAN SIERRA HAYDE</v>
          </cell>
          <cell r="E694">
            <v>36708</v>
          </cell>
          <cell r="F694" t="str">
            <v>SIEIPEJAL</v>
          </cell>
          <cell r="G694" t="str">
            <v>DIRECCION DE SERVICIOS MEDICOS</v>
          </cell>
          <cell r="H694" t="str">
            <v>UNIMEF FEDERALISMO</v>
          </cell>
          <cell r="I694" t="str">
            <v>MEDICO GENERAL</v>
          </cell>
          <cell r="J694" t="str">
            <v>BS</v>
          </cell>
          <cell r="K694" t="str">
            <v>1 2 22 4 PR24 23</v>
          </cell>
          <cell r="P694">
            <v>0</v>
          </cell>
          <cell r="Q694" t="str">
            <v>18</v>
          </cell>
          <cell r="R694">
            <v>29714</v>
          </cell>
          <cell r="S694">
            <v>1465</v>
          </cell>
          <cell r="T694">
            <v>1087</v>
          </cell>
          <cell r="U694">
            <v>32266</v>
          </cell>
          <cell r="V694">
            <v>29714</v>
          </cell>
          <cell r="W694" t="e">
            <v>#DIV/0!</v>
          </cell>
          <cell r="X694">
            <v>32266</v>
          </cell>
          <cell r="Y694" t="e">
            <v>#DIV/0!</v>
          </cell>
          <cell r="Z694">
            <v>0.03</v>
          </cell>
        </row>
        <row r="695">
          <cell r="A695" t="str">
            <v>B691</v>
          </cell>
          <cell r="B695">
            <v>691</v>
          </cell>
          <cell r="C695">
            <v>571</v>
          </cell>
          <cell r="D695" t="str">
            <v>WICAB CARCAÑO BERNARDO</v>
          </cell>
          <cell r="E695">
            <v>36708</v>
          </cell>
          <cell r="F695" t="str">
            <v>SIEIPEJAL</v>
          </cell>
          <cell r="G695" t="str">
            <v>DIRECCION DE SERVICIOS MEDICOS</v>
          </cell>
          <cell r="H695" t="str">
            <v>UNIMEF FEDERALISMO</v>
          </cell>
          <cell r="I695" t="str">
            <v>MEDICO GENERAL</v>
          </cell>
          <cell r="J695" t="str">
            <v>BS</v>
          </cell>
          <cell r="K695" t="str">
            <v>1 2 22 4 PR24 23</v>
          </cell>
          <cell r="P695">
            <v>0</v>
          </cell>
          <cell r="Q695" t="str">
            <v>18</v>
          </cell>
          <cell r="R695">
            <v>29714</v>
          </cell>
          <cell r="S695">
            <v>1465</v>
          </cell>
          <cell r="T695">
            <v>1087</v>
          </cell>
          <cell r="U695">
            <v>32266</v>
          </cell>
          <cell r="V695">
            <v>29714</v>
          </cell>
          <cell r="W695" t="e">
            <v>#DIV/0!</v>
          </cell>
          <cell r="X695">
            <v>32266</v>
          </cell>
          <cell r="Y695" t="e">
            <v>#DIV/0!</v>
          </cell>
          <cell r="Z695">
            <v>0.03</v>
          </cell>
        </row>
        <row r="696">
          <cell r="A696" t="str">
            <v>B692</v>
          </cell>
          <cell r="B696">
            <v>692</v>
          </cell>
          <cell r="C696">
            <v>597</v>
          </cell>
          <cell r="D696" t="str">
            <v>ZAMORA CURIEL JOSE ALFREDO</v>
          </cell>
          <cell r="E696">
            <v>36770</v>
          </cell>
          <cell r="F696" t="str">
            <v>SIEIPEJAL</v>
          </cell>
          <cell r="G696" t="str">
            <v>DIRECCION DE SERVICIOS MEDICOS</v>
          </cell>
          <cell r="H696" t="str">
            <v>UNIMEF FEDERALISMO</v>
          </cell>
          <cell r="I696" t="str">
            <v>MEDICO GENERAL</v>
          </cell>
          <cell r="J696" t="str">
            <v>BS</v>
          </cell>
          <cell r="K696" t="str">
            <v>1 2 22 4 PR24 23</v>
          </cell>
          <cell r="P696">
            <v>0</v>
          </cell>
          <cell r="Q696" t="str">
            <v>18</v>
          </cell>
          <cell r="R696">
            <v>29714</v>
          </cell>
          <cell r="S696">
            <v>1465</v>
          </cell>
          <cell r="T696">
            <v>1087</v>
          </cell>
          <cell r="U696">
            <v>32266</v>
          </cell>
          <cell r="V696">
            <v>29714</v>
          </cell>
          <cell r="W696" t="e">
            <v>#DIV/0!</v>
          </cell>
          <cell r="X696">
            <v>32266</v>
          </cell>
          <cell r="Y696" t="e">
            <v>#DIV/0!</v>
          </cell>
          <cell r="Z696">
            <v>0.03</v>
          </cell>
        </row>
        <row r="697">
          <cell r="A697" t="str">
            <v>B693</v>
          </cell>
          <cell r="B697">
            <v>693</v>
          </cell>
          <cell r="C697">
            <v>742</v>
          </cell>
          <cell r="D697" t="str">
            <v>ROMERO MARQUEZ ILEANA</v>
          </cell>
          <cell r="E697">
            <v>37257</v>
          </cell>
          <cell r="F697" t="str">
            <v>SIEIPEJAL</v>
          </cell>
          <cell r="G697" t="str">
            <v>DIRECCION DE SERVICIOS MEDICOS</v>
          </cell>
          <cell r="H697" t="str">
            <v>UNIMEF FEDERALISMO</v>
          </cell>
          <cell r="I697" t="str">
            <v>MEDICO GENERAL</v>
          </cell>
          <cell r="J697" t="str">
            <v>BS</v>
          </cell>
          <cell r="K697" t="str">
            <v>1 2 22 4 PR24 23</v>
          </cell>
          <cell r="P697">
            <v>0</v>
          </cell>
          <cell r="Q697" t="str">
            <v>18</v>
          </cell>
          <cell r="R697">
            <v>29714</v>
          </cell>
          <cell r="S697">
            <v>1465</v>
          </cell>
          <cell r="T697">
            <v>1087</v>
          </cell>
          <cell r="U697">
            <v>32266</v>
          </cell>
          <cell r="V697">
            <v>29714</v>
          </cell>
          <cell r="W697" t="e">
            <v>#DIV/0!</v>
          </cell>
          <cell r="X697">
            <v>32266</v>
          </cell>
          <cell r="Y697" t="e">
            <v>#DIV/0!</v>
          </cell>
          <cell r="Z697">
            <v>0.03</v>
          </cell>
        </row>
        <row r="698">
          <cell r="A698" t="str">
            <v>B694</v>
          </cell>
          <cell r="B698">
            <v>694</v>
          </cell>
          <cell r="C698">
            <v>802</v>
          </cell>
          <cell r="D698" t="str">
            <v>CASILLAS SALAZAR MARIA LUISA</v>
          </cell>
          <cell r="E698">
            <v>37484</v>
          </cell>
          <cell r="F698" t="str">
            <v>SIEIPEJAL</v>
          </cell>
          <cell r="G698" t="str">
            <v>DIRECCION DE SERVICIOS MEDICOS</v>
          </cell>
          <cell r="H698" t="str">
            <v>UNIMEF FEDERALISMO</v>
          </cell>
          <cell r="I698" t="str">
            <v>MEDICO GENERAL</v>
          </cell>
          <cell r="J698" t="str">
            <v>BS</v>
          </cell>
          <cell r="K698" t="str">
            <v>1 2 22 4 PR24 23</v>
          </cell>
          <cell r="P698">
            <v>0</v>
          </cell>
          <cell r="Q698" t="str">
            <v>18</v>
          </cell>
          <cell r="R698">
            <v>29714</v>
          </cell>
          <cell r="S698">
            <v>1465</v>
          </cell>
          <cell r="T698">
            <v>1087</v>
          </cell>
          <cell r="U698">
            <v>32266</v>
          </cell>
          <cell r="V698">
            <v>29714</v>
          </cell>
          <cell r="W698" t="e">
            <v>#DIV/0!</v>
          </cell>
          <cell r="X698">
            <v>32266</v>
          </cell>
          <cell r="Y698" t="e">
            <v>#DIV/0!</v>
          </cell>
          <cell r="Z698">
            <v>0.03</v>
          </cell>
        </row>
        <row r="699">
          <cell r="A699" t="str">
            <v>B695</v>
          </cell>
          <cell r="B699">
            <v>695</v>
          </cell>
          <cell r="C699">
            <v>1033</v>
          </cell>
          <cell r="D699" t="str">
            <v>QUEZADA MARTELL YINA MASSIEL</v>
          </cell>
          <cell r="E699">
            <v>38839</v>
          </cell>
          <cell r="F699" t="str">
            <v>SIEIPEJAL</v>
          </cell>
          <cell r="G699" t="str">
            <v>DIRECCION DE SERVICIOS MEDICOS</v>
          </cell>
          <cell r="H699" t="str">
            <v>UNIMEF FEDERALISMO</v>
          </cell>
          <cell r="I699" t="str">
            <v>MEDICO GENERAL</v>
          </cell>
          <cell r="J699" t="str">
            <v>BS</v>
          </cell>
          <cell r="K699" t="str">
            <v>1 2 22 4 PR24 23</v>
          </cell>
          <cell r="P699">
            <v>0</v>
          </cell>
          <cell r="Q699" t="str">
            <v>18</v>
          </cell>
          <cell r="R699">
            <v>29714</v>
          </cell>
          <cell r="S699">
            <v>1465</v>
          </cell>
          <cell r="T699">
            <v>1087</v>
          </cell>
          <cell r="U699">
            <v>32266</v>
          </cell>
          <cell r="V699">
            <v>29714</v>
          </cell>
          <cell r="W699" t="e">
            <v>#DIV/0!</v>
          </cell>
          <cell r="X699">
            <v>32266</v>
          </cell>
          <cell r="Y699" t="e">
            <v>#DIV/0!</v>
          </cell>
          <cell r="Z699">
            <v>0.03</v>
          </cell>
        </row>
        <row r="700">
          <cell r="A700" t="str">
            <v>B696</v>
          </cell>
          <cell r="B700">
            <v>696</v>
          </cell>
          <cell r="C700">
            <v>1799</v>
          </cell>
          <cell r="D700" t="str">
            <v>VALLE CENTENO CAROLINA</v>
          </cell>
          <cell r="E700">
            <v>42370</v>
          </cell>
          <cell r="F700" t="str">
            <v>SIEIPEJAL</v>
          </cell>
          <cell r="G700" t="str">
            <v>DIRECCION DE SERVICIOS MEDICOS</v>
          </cell>
          <cell r="H700" t="str">
            <v>UNIMEF FEDERALISMO</v>
          </cell>
          <cell r="I700" t="str">
            <v>MEDICO GENERAL</v>
          </cell>
          <cell r="J700" t="str">
            <v>BS</v>
          </cell>
          <cell r="K700" t="str">
            <v>1 2 22 4 PR24 23</v>
          </cell>
          <cell r="P700">
            <v>0</v>
          </cell>
          <cell r="Q700" t="str">
            <v>18</v>
          </cell>
          <cell r="R700">
            <v>29714</v>
          </cell>
          <cell r="S700">
            <v>1465</v>
          </cell>
          <cell r="T700">
            <v>1087</v>
          </cell>
          <cell r="U700">
            <v>32266</v>
          </cell>
          <cell r="V700">
            <v>29714</v>
          </cell>
          <cell r="W700" t="e">
            <v>#DIV/0!</v>
          </cell>
          <cell r="X700">
            <v>32266</v>
          </cell>
          <cell r="Y700" t="e">
            <v>#DIV/0!</v>
          </cell>
          <cell r="Z700">
            <v>0.03</v>
          </cell>
        </row>
        <row r="701">
          <cell r="A701" t="str">
            <v>B697</v>
          </cell>
          <cell r="B701">
            <v>697</v>
          </cell>
          <cell r="C701">
            <v>1823</v>
          </cell>
          <cell r="D701" t="str">
            <v>ROSALES GUTIERREZ MIGUEL AGUSTIN</v>
          </cell>
          <cell r="E701">
            <v>42212</v>
          </cell>
          <cell r="F701" t="str">
            <v>SIEIPEJAL</v>
          </cell>
          <cell r="G701" t="str">
            <v>DIRECCION DE SERVICIOS MEDICOS</v>
          </cell>
          <cell r="H701" t="str">
            <v>UNIMEF FEDERALISMO</v>
          </cell>
          <cell r="I701" t="str">
            <v>DENTISTA</v>
          </cell>
          <cell r="J701" t="str">
            <v>BS</v>
          </cell>
          <cell r="K701" t="str">
            <v>1 2 22 4 PR24 23</v>
          </cell>
          <cell r="P701">
            <v>0</v>
          </cell>
          <cell r="Q701" t="str">
            <v>18</v>
          </cell>
          <cell r="R701">
            <v>29714</v>
          </cell>
          <cell r="S701">
            <v>1465</v>
          </cell>
          <cell r="T701">
            <v>1087</v>
          </cell>
          <cell r="U701">
            <v>32266</v>
          </cell>
          <cell r="V701">
            <v>29714</v>
          </cell>
          <cell r="W701" t="e">
            <v>#DIV/0!</v>
          </cell>
          <cell r="X701">
            <v>32266</v>
          </cell>
          <cell r="Y701" t="e">
            <v>#DIV/0!</v>
          </cell>
          <cell r="Z701">
            <v>0.03</v>
          </cell>
        </row>
        <row r="702">
          <cell r="A702" t="str">
            <v>B698</v>
          </cell>
          <cell r="B702">
            <v>698</v>
          </cell>
          <cell r="C702">
            <v>1894</v>
          </cell>
          <cell r="D702" t="str">
            <v>ALVAREZ GARCIA JUAN</v>
          </cell>
          <cell r="E702">
            <v>43267</v>
          </cell>
          <cell r="F702" t="str">
            <v>SIEIPEJAL</v>
          </cell>
          <cell r="G702" t="str">
            <v>DIRECCION DE SERVICIOS MEDICOS</v>
          </cell>
          <cell r="H702" t="str">
            <v>UNIMEF FEDERALISMO</v>
          </cell>
          <cell r="I702" t="str">
            <v>MEDICO GENERAL</v>
          </cell>
          <cell r="J702" t="str">
            <v>BS</v>
          </cell>
          <cell r="K702" t="str">
            <v>1 2 22 4 PR24 23</v>
          </cell>
          <cell r="P702">
            <v>0</v>
          </cell>
          <cell r="Q702" t="str">
            <v>18</v>
          </cell>
          <cell r="R702">
            <v>29714</v>
          </cell>
          <cell r="S702">
            <v>1465</v>
          </cell>
          <cell r="T702">
            <v>1087</v>
          </cell>
          <cell r="U702">
            <v>32266</v>
          </cell>
          <cell r="V702">
            <v>29714</v>
          </cell>
          <cell r="W702" t="e">
            <v>#DIV/0!</v>
          </cell>
          <cell r="X702">
            <v>32266</v>
          </cell>
          <cell r="Y702" t="e">
            <v>#DIV/0!</v>
          </cell>
          <cell r="Z702">
            <v>0.03</v>
          </cell>
        </row>
        <row r="703">
          <cell r="A703" t="str">
            <v>T699</v>
          </cell>
          <cell r="B703">
            <v>699</v>
          </cell>
          <cell r="C703">
            <v>2192</v>
          </cell>
          <cell r="D703" t="str">
            <v>GUZMAN PANTOJA JAIME EDUARDO</v>
          </cell>
          <cell r="E703">
            <v>43467</v>
          </cell>
          <cell r="F703" t="str">
            <v>N/A</v>
          </cell>
          <cell r="G703" t="str">
            <v>DIRECCION DE SERVICIOS MEDICOS</v>
          </cell>
          <cell r="H703" t="str">
            <v>UNIMEF FEDERALISMO</v>
          </cell>
          <cell r="I703" t="str">
            <v>MEDICO GENERAL</v>
          </cell>
          <cell r="J703" t="str">
            <v>TR</v>
          </cell>
          <cell r="K703" t="str">
            <v>1 2 22 4 PR24 23</v>
          </cell>
          <cell r="P703">
            <v>0</v>
          </cell>
          <cell r="Q703" t="str">
            <v>18</v>
          </cell>
          <cell r="R703">
            <v>29714</v>
          </cell>
          <cell r="S703">
            <v>0</v>
          </cell>
          <cell r="T703">
            <v>0</v>
          </cell>
          <cell r="U703">
            <v>29714</v>
          </cell>
          <cell r="V703">
            <v>29714</v>
          </cell>
          <cell r="W703" t="e">
            <v>#DIV/0!</v>
          </cell>
          <cell r="X703">
            <v>29714</v>
          </cell>
          <cell r="Y703" t="e">
            <v>#DIV/0!</v>
          </cell>
          <cell r="Z703">
            <v>0.03</v>
          </cell>
        </row>
        <row r="704">
          <cell r="A704" t="str">
            <v>T700</v>
          </cell>
          <cell r="B704">
            <v>700</v>
          </cell>
          <cell r="C704">
            <v>1822</v>
          </cell>
          <cell r="D704" t="str">
            <v>RIOS GARCIA EDUARDO</v>
          </cell>
          <cell r="E704">
            <v>42156</v>
          </cell>
          <cell r="F704" t="str">
            <v>N/A</v>
          </cell>
          <cell r="G704" t="str">
            <v>DIRECCION DE SERVICIOS MEDICOS</v>
          </cell>
          <cell r="H704" t="str">
            <v>UNIMEF FEDERALISMO</v>
          </cell>
          <cell r="I704" t="str">
            <v>MEDICO GENERAL</v>
          </cell>
          <cell r="J704" t="str">
            <v>TR</v>
          </cell>
          <cell r="K704" t="str">
            <v>1 2 22 4 PR24 23</v>
          </cell>
          <cell r="P704">
            <v>0</v>
          </cell>
          <cell r="Q704" t="str">
            <v>18</v>
          </cell>
          <cell r="R704">
            <v>29714</v>
          </cell>
          <cell r="S704">
            <v>0</v>
          </cell>
          <cell r="T704">
            <v>0</v>
          </cell>
          <cell r="U704">
            <v>29714</v>
          </cell>
          <cell r="V704">
            <v>29714</v>
          </cell>
          <cell r="W704" t="e">
            <v>#DIV/0!</v>
          </cell>
          <cell r="X704">
            <v>29714</v>
          </cell>
          <cell r="Y704" t="e">
            <v>#DIV/0!</v>
          </cell>
          <cell r="Z704">
            <v>0.03</v>
          </cell>
        </row>
        <row r="705">
          <cell r="A705" t="str">
            <v>T701</v>
          </cell>
          <cell r="B705">
            <v>701</v>
          </cell>
          <cell r="C705">
            <v>1760</v>
          </cell>
          <cell r="D705" t="str">
            <v>SANDOVAL VAZQUEZ PEDRO</v>
          </cell>
          <cell r="E705">
            <v>41913</v>
          </cell>
          <cell r="F705" t="str">
            <v>N/A</v>
          </cell>
          <cell r="G705" t="str">
            <v>DIRECCION DE SERVICIOS MEDICOS</v>
          </cell>
          <cell r="H705" t="str">
            <v>UNIMEF FEDERALISMO</v>
          </cell>
          <cell r="I705" t="str">
            <v>MEDICO GENERAL</v>
          </cell>
          <cell r="J705" t="str">
            <v>TR</v>
          </cell>
          <cell r="K705" t="str">
            <v>1 2 22 4 PR24 23</v>
          </cell>
          <cell r="P705">
            <v>0</v>
          </cell>
          <cell r="Q705" t="str">
            <v>18</v>
          </cell>
          <cell r="R705">
            <v>29714</v>
          </cell>
          <cell r="S705">
            <v>0</v>
          </cell>
          <cell r="T705">
            <v>0</v>
          </cell>
          <cell r="U705">
            <v>29714</v>
          </cell>
          <cell r="V705">
            <v>29714</v>
          </cell>
          <cell r="W705" t="e">
            <v>#DIV/0!</v>
          </cell>
          <cell r="X705">
            <v>29714</v>
          </cell>
          <cell r="Y705" t="e">
            <v>#DIV/0!</v>
          </cell>
          <cell r="Z705">
            <v>0.03</v>
          </cell>
        </row>
        <row r="706">
          <cell r="A706" t="str">
            <v>B702</v>
          </cell>
          <cell r="B706">
            <v>702</v>
          </cell>
          <cell r="C706">
            <v>603</v>
          </cell>
          <cell r="D706" t="str">
            <v>RAMIREZ VERDIN MARTHA BEATRIZ</v>
          </cell>
          <cell r="E706">
            <v>36785</v>
          </cell>
          <cell r="F706" t="str">
            <v>SIEIPEJAL</v>
          </cell>
          <cell r="G706" t="str">
            <v>DIRECCION DE SERVICIOS MEDICOS</v>
          </cell>
          <cell r="H706" t="str">
            <v>UNIMEF FEDERALISMO</v>
          </cell>
          <cell r="I706" t="str">
            <v>TECNICO LABORATORISTA</v>
          </cell>
          <cell r="J706" t="str">
            <v>BS</v>
          </cell>
          <cell r="K706" t="str">
            <v>1 2 22 4 PR24 23</v>
          </cell>
          <cell r="P706">
            <v>0</v>
          </cell>
          <cell r="Q706" t="str">
            <v>14</v>
          </cell>
          <cell r="R706">
            <v>18077</v>
          </cell>
          <cell r="S706">
            <v>1163</v>
          </cell>
          <cell r="T706">
            <v>922</v>
          </cell>
          <cell r="U706">
            <v>20162</v>
          </cell>
          <cell r="V706">
            <v>18077</v>
          </cell>
          <cell r="W706" t="e">
            <v>#DIV/0!</v>
          </cell>
          <cell r="X706">
            <v>20162</v>
          </cell>
          <cell r="Y706" t="e">
            <v>#DIV/0!</v>
          </cell>
          <cell r="Z706">
            <v>0.1</v>
          </cell>
        </row>
        <row r="707">
          <cell r="A707" t="str">
            <v>B703</v>
          </cell>
          <cell r="B707">
            <v>703</v>
          </cell>
          <cell r="C707">
            <v>604</v>
          </cell>
          <cell r="D707" t="str">
            <v>ARREOLA MUÑOZ JORGE ALBERTO</v>
          </cell>
          <cell r="E707">
            <v>36785</v>
          </cell>
          <cell r="F707" t="str">
            <v>SIEIPEJAL</v>
          </cell>
          <cell r="G707" t="str">
            <v>DIRECCION DE SERVICIOS MEDICOS</v>
          </cell>
          <cell r="H707" t="str">
            <v>UNIMEF FEDERALISMO</v>
          </cell>
          <cell r="I707" t="str">
            <v>TECNICO RADIOLOGO</v>
          </cell>
          <cell r="J707" t="str">
            <v>BS</v>
          </cell>
          <cell r="K707" t="str">
            <v>1 2 22 4 PR24 23</v>
          </cell>
          <cell r="P707">
            <v>0</v>
          </cell>
          <cell r="Q707" t="str">
            <v>14</v>
          </cell>
          <cell r="R707">
            <v>18077</v>
          </cell>
          <cell r="S707">
            <v>1163</v>
          </cell>
          <cell r="T707">
            <v>922</v>
          </cell>
          <cell r="U707">
            <v>20162</v>
          </cell>
          <cell r="V707">
            <v>18077</v>
          </cell>
          <cell r="W707" t="e">
            <v>#DIV/0!</v>
          </cell>
          <cell r="X707">
            <v>20162</v>
          </cell>
          <cell r="Y707" t="e">
            <v>#DIV/0!</v>
          </cell>
          <cell r="Z707">
            <v>0.1</v>
          </cell>
        </row>
        <row r="708">
          <cell r="A708" t="str">
            <v>T704</v>
          </cell>
          <cell r="B708">
            <v>704</v>
          </cell>
          <cell r="C708">
            <v>2276</v>
          </cell>
          <cell r="D708" t="str">
            <v>ORTEGA VADILLO ALONSO OLAF</v>
          </cell>
          <cell r="E708">
            <v>43587</v>
          </cell>
          <cell r="F708" t="str">
            <v>N/A</v>
          </cell>
          <cell r="G708" t="str">
            <v>DIRECCION DE SERVICIOS MEDICOS</v>
          </cell>
          <cell r="H708" t="str">
            <v>UNIMEF FEDERALISMO</v>
          </cell>
          <cell r="I708" t="str">
            <v>ANALISTA ESPECIALIZADO</v>
          </cell>
          <cell r="J708" t="str">
            <v>TR</v>
          </cell>
          <cell r="K708" t="str">
            <v>1 2 22 4 PR24 23</v>
          </cell>
          <cell r="P708">
            <v>0</v>
          </cell>
          <cell r="Q708" t="str">
            <v>13</v>
          </cell>
          <cell r="R708">
            <v>16635</v>
          </cell>
          <cell r="S708">
            <v>0</v>
          </cell>
          <cell r="T708">
            <v>0</v>
          </cell>
          <cell r="U708">
            <v>16635</v>
          </cell>
          <cell r="V708">
            <v>16635</v>
          </cell>
          <cell r="W708" t="e">
            <v>#DIV/0!</v>
          </cell>
          <cell r="X708">
            <v>16635</v>
          </cell>
          <cell r="Y708" t="e">
            <v>#DIV/0!</v>
          </cell>
          <cell r="Z708" t="str">
            <v/>
          </cell>
        </row>
        <row r="709">
          <cell r="A709" t="str">
            <v>B705</v>
          </cell>
          <cell r="B709">
            <v>705</v>
          </cell>
          <cell r="C709">
            <v>946</v>
          </cell>
          <cell r="D709" t="str">
            <v>LOPEZ JAIME LEONOR ALICIA</v>
          </cell>
          <cell r="E709">
            <v>38154</v>
          </cell>
          <cell r="F709" t="str">
            <v>SIEIPEJAL</v>
          </cell>
          <cell r="G709" t="str">
            <v>DIRECCION DE SERVICIOS MEDICOS</v>
          </cell>
          <cell r="H709" t="str">
            <v>UNIMEF FEDERALISMO</v>
          </cell>
          <cell r="I709" t="str">
            <v>ASISTENTE ADMINISTRATIVO</v>
          </cell>
          <cell r="J709" t="str">
            <v>BS</v>
          </cell>
          <cell r="K709" t="str">
            <v>1 2 22 4 PR24 23</v>
          </cell>
          <cell r="P709">
            <v>0</v>
          </cell>
          <cell r="Q709" t="str">
            <v>12</v>
          </cell>
          <cell r="R709">
            <v>15441</v>
          </cell>
          <cell r="S709">
            <v>1099</v>
          </cell>
          <cell r="T709">
            <v>889</v>
          </cell>
          <cell r="U709">
            <v>17429</v>
          </cell>
          <cell r="V709">
            <v>15441</v>
          </cell>
          <cell r="W709" t="e">
            <v>#DIV/0!</v>
          </cell>
          <cell r="X709">
            <v>17429</v>
          </cell>
          <cell r="Y709" t="e">
            <v>#DIV/0!</v>
          </cell>
          <cell r="Z709" t="str">
            <v/>
          </cell>
        </row>
        <row r="710">
          <cell r="A710" t="str">
            <v>B706</v>
          </cell>
          <cell r="B710">
            <v>706</v>
          </cell>
          <cell r="C710">
            <v>577</v>
          </cell>
          <cell r="D710" t="str">
            <v>RODRIGUEZ NAVARRO MARIA DEL PILAR</v>
          </cell>
          <cell r="E710">
            <v>36708</v>
          </cell>
          <cell r="F710" t="str">
            <v>SIEIPEJAL</v>
          </cell>
          <cell r="G710" t="str">
            <v>DIRECCION DE SERVICIOS MEDICOS</v>
          </cell>
          <cell r="H710" t="str">
            <v>UNIMEF FEDERALISMO</v>
          </cell>
          <cell r="I710" t="str">
            <v>ENFERMERO</v>
          </cell>
          <cell r="J710" t="str">
            <v>BS</v>
          </cell>
          <cell r="K710" t="str">
            <v>1 2 22 4 PR24 23</v>
          </cell>
          <cell r="P710">
            <v>0</v>
          </cell>
          <cell r="Q710" t="str">
            <v>12</v>
          </cell>
          <cell r="R710">
            <v>15441</v>
          </cell>
          <cell r="S710">
            <v>1099</v>
          </cell>
          <cell r="T710">
            <v>889</v>
          </cell>
          <cell r="U710">
            <v>17429</v>
          </cell>
          <cell r="V710">
            <v>15441</v>
          </cell>
          <cell r="W710" t="e">
            <v>#DIV/0!</v>
          </cell>
          <cell r="X710">
            <v>17429</v>
          </cell>
          <cell r="Y710" t="e">
            <v>#DIV/0!</v>
          </cell>
          <cell r="Z710">
            <v>0.03</v>
          </cell>
        </row>
        <row r="711">
          <cell r="A711" t="str">
            <v>B707</v>
          </cell>
          <cell r="B711">
            <v>707</v>
          </cell>
          <cell r="C711">
            <v>605</v>
          </cell>
          <cell r="D711" t="str">
            <v>PARTIDA MORENO MIRASOL</v>
          </cell>
          <cell r="E711">
            <v>36785</v>
          </cell>
          <cell r="F711" t="str">
            <v>STIPEJAL</v>
          </cell>
          <cell r="G711" t="str">
            <v>DIRECCION DE SERVICIOS MEDICOS</v>
          </cell>
          <cell r="H711" t="str">
            <v>UNIMEF FEDERALISMO</v>
          </cell>
          <cell r="I711" t="str">
            <v>ENFERMERO</v>
          </cell>
          <cell r="J711" t="str">
            <v>BS</v>
          </cell>
          <cell r="K711" t="str">
            <v>1 2 22 4 PR24 23</v>
          </cell>
          <cell r="P711">
            <v>0</v>
          </cell>
          <cell r="Q711" t="str">
            <v>12</v>
          </cell>
          <cell r="R711">
            <v>15441</v>
          </cell>
          <cell r="S711">
            <v>1099</v>
          </cell>
          <cell r="T711">
            <v>889</v>
          </cell>
          <cell r="U711">
            <v>17429</v>
          </cell>
          <cell r="V711">
            <v>15441</v>
          </cell>
          <cell r="W711" t="e">
            <v>#DIV/0!</v>
          </cell>
          <cell r="X711">
            <v>17429</v>
          </cell>
          <cell r="Y711" t="e">
            <v>#DIV/0!</v>
          </cell>
          <cell r="Z711">
            <v>0.03</v>
          </cell>
        </row>
        <row r="712">
          <cell r="A712" t="str">
            <v>B708</v>
          </cell>
          <cell r="B712">
            <v>708</v>
          </cell>
          <cell r="C712">
            <v>648</v>
          </cell>
          <cell r="D712" t="str">
            <v>LEDEZMA TEPEZANO MARIA ANASTACIA</v>
          </cell>
          <cell r="E712">
            <v>36907</v>
          </cell>
          <cell r="F712" t="str">
            <v>SIEIPEJAL</v>
          </cell>
          <cell r="G712" t="str">
            <v>DIRECCION DE SERVICIOS MEDICOS</v>
          </cell>
          <cell r="H712" t="str">
            <v>UNIMEF FEDERALISMO</v>
          </cell>
          <cell r="I712" t="str">
            <v>ENFERMERO</v>
          </cell>
          <cell r="J712" t="str">
            <v>BS</v>
          </cell>
          <cell r="K712" t="str">
            <v>1 2 22 4 PR24 23</v>
          </cell>
          <cell r="P712">
            <v>0</v>
          </cell>
          <cell r="Q712" t="str">
            <v>12</v>
          </cell>
          <cell r="R712">
            <v>15441</v>
          </cell>
          <cell r="S712">
            <v>1099</v>
          </cell>
          <cell r="T712">
            <v>889</v>
          </cell>
          <cell r="U712">
            <v>17429</v>
          </cell>
          <cell r="V712">
            <v>15441</v>
          </cell>
          <cell r="W712" t="e">
            <v>#DIV/0!</v>
          </cell>
          <cell r="X712">
            <v>17429</v>
          </cell>
          <cell r="Y712" t="e">
            <v>#DIV/0!</v>
          </cell>
          <cell r="Z712">
            <v>0.03</v>
          </cell>
        </row>
        <row r="713">
          <cell r="A713" t="str">
            <v>B709</v>
          </cell>
          <cell r="B713">
            <v>709</v>
          </cell>
          <cell r="C713">
            <v>744</v>
          </cell>
          <cell r="D713" t="str">
            <v>GARCIA TEJEDA MARIA DE LA LUZ</v>
          </cell>
          <cell r="E713">
            <v>37268</v>
          </cell>
          <cell r="F713" t="str">
            <v>SIEIPEJAL</v>
          </cell>
          <cell r="G713" t="str">
            <v>DIRECCION DE SERVICIOS MEDICOS</v>
          </cell>
          <cell r="H713" t="str">
            <v>UNIMEF FEDERALISMO</v>
          </cell>
          <cell r="I713" t="str">
            <v>ENFERMERO</v>
          </cell>
          <cell r="J713" t="str">
            <v>BS</v>
          </cell>
          <cell r="K713" t="str">
            <v>1 2 22 4 PR24 23</v>
          </cell>
          <cell r="P713">
            <v>0</v>
          </cell>
          <cell r="Q713" t="str">
            <v>12</v>
          </cell>
          <cell r="R713">
            <v>15441</v>
          </cell>
          <cell r="S713">
            <v>1099</v>
          </cell>
          <cell r="T713">
            <v>889</v>
          </cell>
          <cell r="U713">
            <v>17429</v>
          </cell>
          <cell r="V713">
            <v>15441</v>
          </cell>
          <cell r="W713" t="e">
            <v>#DIV/0!</v>
          </cell>
          <cell r="X713">
            <v>17429</v>
          </cell>
          <cell r="Y713" t="e">
            <v>#DIV/0!</v>
          </cell>
          <cell r="Z713">
            <v>0.03</v>
          </cell>
        </row>
        <row r="714">
          <cell r="A714" t="str">
            <v>B710</v>
          </cell>
          <cell r="B714">
            <v>710</v>
          </cell>
          <cell r="C714">
            <v>1688</v>
          </cell>
          <cell r="D714" t="str">
            <v xml:space="preserve"> ARREDONDO MACIAS ARNULFO</v>
          </cell>
          <cell r="E714">
            <v>43147</v>
          </cell>
          <cell r="F714" t="str">
            <v>STIPEJAL</v>
          </cell>
          <cell r="G714" t="str">
            <v>DIRECCION DE SERVICIOS MEDICOS</v>
          </cell>
          <cell r="H714" t="str">
            <v>UNIMEF FEDERALISMO</v>
          </cell>
          <cell r="I714" t="str">
            <v>OPTOMETRISTA</v>
          </cell>
          <cell r="J714" t="str">
            <v>BS</v>
          </cell>
          <cell r="K714" t="str">
            <v>1 2 22 4 PR24 23</v>
          </cell>
          <cell r="P714">
            <v>0</v>
          </cell>
          <cell r="Q714" t="str">
            <v>12</v>
          </cell>
          <cell r="R714">
            <v>15441</v>
          </cell>
          <cell r="S714">
            <v>1099</v>
          </cell>
          <cell r="T714">
            <v>889</v>
          </cell>
          <cell r="U714">
            <v>17429</v>
          </cell>
          <cell r="V714">
            <v>15441</v>
          </cell>
          <cell r="W714" t="e">
            <v>#DIV/0!</v>
          </cell>
          <cell r="X714">
            <v>17429</v>
          </cell>
          <cell r="Y714" t="e">
            <v>#DIV/0!</v>
          </cell>
          <cell r="Z714">
            <v>0.03</v>
          </cell>
        </row>
        <row r="715">
          <cell r="A715" t="str">
            <v>B711</v>
          </cell>
          <cell r="B715">
            <v>711</v>
          </cell>
          <cell r="C715">
            <v>880</v>
          </cell>
          <cell r="D715" t="str">
            <v>OLIVARES MORENO ROSA MYRIAM</v>
          </cell>
          <cell r="E715">
            <v>37941</v>
          </cell>
          <cell r="F715" t="str">
            <v>SIEIPEJAL</v>
          </cell>
          <cell r="G715" t="str">
            <v>DIRECCION DE SERVICIOS MEDICOS</v>
          </cell>
          <cell r="H715" t="str">
            <v>UNIMEF FEDERALISMO</v>
          </cell>
          <cell r="I715" t="str">
            <v>RECEPCIONISTA</v>
          </cell>
          <cell r="J715" t="str">
            <v>BS</v>
          </cell>
          <cell r="K715" t="str">
            <v>1 2 22 4 PR24 23</v>
          </cell>
          <cell r="P715">
            <v>0</v>
          </cell>
          <cell r="Q715" t="str">
            <v>11</v>
          </cell>
          <cell r="R715">
            <v>14472</v>
          </cell>
          <cell r="S715">
            <v>1093</v>
          </cell>
          <cell r="T715">
            <v>879</v>
          </cell>
          <cell r="U715">
            <v>16444</v>
          </cell>
          <cell r="V715">
            <v>14472</v>
          </cell>
          <cell r="W715" t="e">
            <v>#DIV/0!</v>
          </cell>
          <cell r="X715">
            <v>16444</v>
          </cell>
          <cell r="Y715" t="e">
            <v>#DIV/0!</v>
          </cell>
          <cell r="Z715" t="str">
            <v/>
          </cell>
        </row>
        <row r="716">
          <cell r="A716" t="str">
            <v>B712</v>
          </cell>
          <cell r="B716">
            <v>712</v>
          </cell>
          <cell r="C716">
            <v>1056</v>
          </cell>
          <cell r="D716" t="str">
            <v>RIOS GUTIERREZ ALMA LILIA</v>
          </cell>
          <cell r="E716">
            <v>39371</v>
          </cell>
          <cell r="F716" t="str">
            <v>STIPEJAL</v>
          </cell>
          <cell r="G716" t="str">
            <v>DIRECCION DE SERVICIOS MEDICOS</v>
          </cell>
          <cell r="H716" t="str">
            <v>UNIMEF FEDERALISMO</v>
          </cell>
          <cell r="I716" t="str">
            <v>RECEPCIONISTA</v>
          </cell>
          <cell r="J716" t="str">
            <v>BS</v>
          </cell>
          <cell r="K716" t="str">
            <v>1 2 22 4 PR24 23</v>
          </cell>
          <cell r="P716">
            <v>0</v>
          </cell>
          <cell r="Q716" t="str">
            <v>11</v>
          </cell>
          <cell r="R716">
            <v>14472</v>
          </cell>
          <cell r="S716">
            <v>1093</v>
          </cell>
          <cell r="T716">
            <v>879</v>
          </cell>
          <cell r="U716">
            <v>16444</v>
          </cell>
          <cell r="V716">
            <v>14472</v>
          </cell>
          <cell r="W716" t="e">
            <v>#DIV/0!</v>
          </cell>
          <cell r="X716">
            <v>16444</v>
          </cell>
          <cell r="Y716" t="e">
            <v>#DIV/0!</v>
          </cell>
          <cell r="Z716" t="str">
            <v/>
          </cell>
        </row>
        <row r="717">
          <cell r="A717" t="str">
            <v>B713</v>
          </cell>
          <cell r="B717">
            <v>713</v>
          </cell>
          <cell r="C717">
            <v>1042</v>
          </cell>
          <cell r="D717" t="str">
            <v>RAYGOZA FRAUSTO ERIKA</v>
          </cell>
          <cell r="E717">
            <v>43116</v>
          </cell>
          <cell r="F717" t="str">
            <v>STIPEJAL</v>
          </cell>
          <cell r="G717" t="str">
            <v>DIRECCION DE SERVICIOS MEDICOS</v>
          </cell>
          <cell r="H717" t="str">
            <v>UNIMEF FEDERALISMO</v>
          </cell>
          <cell r="I717" t="str">
            <v>ENFERMERO A</v>
          </cell>
          <cell r="J717" t="str">
            <v>BS</v>
          </cell>
          <cell r="K717" t="str">
            <v>1 2 22 4 PR24 23</v>
          </cell>
          <cell r="P717">
            <v>0</v>
          </cell>
          <cell r="Q717" t="str">
            <v>11</v>
          </cell>
          <cell r="R717">
            <v>14472</v>
          </cell>
          <cell r="S717">
            <v>1093</v>
          </cell>
          <cell r="T717">
            <v>879</v>
          </cell>
          <cell r="U717">
            <v>16444</v>
          </cell>
          <cell r="V717">
            <v>14472</v>
          </cell>
          <cell r="W717" t="e">
            <v>#DIV/0!</v>
          </cell>
          <cell r="X717">
            <v>16444</v>
          </cell>
          <cell r="Y717" t="e">
            <v>#DIV/0!</v>
          </cell>
          <cell r="Z717">
            <v>0.03</v>
          </cell>
        </row>
        <row r="718">
          <cell r="A718" t="str">
            <v>B714</v>
          </cell>
          <cell r="B718">
            <v>714</v>
          </cell>
          <cell r="C718">
            <v>1374</v>
          </cell>
          <cell r="D718" t="str">
            <v>RODRIGUEZ HERNANDEZ BELEN</v>
          </cell>
          <cell r="E718">
            <v>43132</v>
          </cell>
          <cell r="F718" t="str">
            <v>SIEIPEJAL</v>
          </cell>
          <cell r="G718" t="str">
            <v>DIRECCION DE SERVICIOS MEDICOS</v>
          </cell>
          <cell r="H718" t="str">
            <v>UNIMEF FEDERALISMO</v>
          </cell>
          <cell r="I718" t="str">
            <v>AUXILIAR DE ENFERMERO</v>
          </cell>
          <cell r="J718" t="str">
            <v>BS</v>
          </cell>
          <cell r="K718" t="str">
            <v>1 2 22 4 PR24 23</v>
          </cell>
          <cell r="P718">
            <v>0</v>
          </cell>
          <cell r="Q718" t="str">
            <v>11</v>
          </cell>
          <cell r="R718">
            <v>14472</v>
          </cell>
          <cell r="S718">
            <v>1093</v>
          </cell>
          <cell r="T718">
            <v>879</v>
          </cell>
          <cell r="U718">
            <v>16444</v>
          </cell>
          <cell r="V718">
            <v>14472</v>
          </cell>
          <cell r="W718" t="e">
            <v>#DIV/0!</v>
          </cell>
          <cell r="X718">
            <v>16444</v>
          </cell>
          <cell r="Y718" t="e">
            <v>#DIV/0!</v>
          </cell>
          <cell r="Z718">
            <v>0.03</v>
          </cell>
        </row>
        <row r="719">
          <cell r="A719" t="str">
            <v>T715</v>
          </cell>
          <cell r="B719">
            <v>715</v>
          </cell>
          <cell r="C719">
            <v>2205</v>
          </cell>
          <cell r="D719" t="str">
            <v>GASTELUM OSUNA MIREYA</v>
          </cell>
          <cell r="E719">
            <v>43467</v>
          </cell>
          <cell r="F719" t="str">
            <v>N/A</v>
          </cell>
          <cell r="G719" t="str">
            <v>DIRECCION DE SERVICIOS MEDICOS</v>
          </cell>
          <cell r="H719" t="str">
            <v>UNIMEF FEDERALISMO</v>
          </cell>
          <cell r="I719" t="str">
            <v>DENTISTA</v>
          </cell>
          <cell r="J719" t="str">
            <v>TR</v>
          </cell>
          <cell r="K719" t="str">
            <v>1 2 22 4 PR24 23</v>
          </cell>
          <cell r="P719">
            <v>0</v>
          </cell>
          <cell r="Q719" t="str">
            <v>11</v>
          </cell>
          <cell r="R719">
            <v>14472</v>
          </cell>
          <cell r="S719">
            <v>0</v>
          </cell>
          <cell r="T719">
            <v>0</v>
          </cell>
          <cell r="U719">
            <v>14472</v>
          </cell>
          <cell r="V719">
            <v>14472</v>
          </cell>
          <cell r="W719" t="e">
            <v>#DIV/0!</v>
          </cell>
          <cell r="X719">
            <v>14472</v>
          </cell>
          <cell r="Y719" t="e">
            <v>#DIV/0!</v>
          </cell>
          <cell r="Z719">
            <v>0.03</v>
          </cell>
        </row>
        <row r="720">
          <cell r="A720" t="str">
            <v>B716</v>
          </cell>
          <cell r="B720">
            <v>716</v>
          </cell>
          <cell r="C720">
            <v>1354</v>
          </cell>
          <cell r="D720" t="str">
            <v>LEON ZAVALZA JULIETA</v>
          </cell>
          <cell r="E720">
            <v>43116</v>
          </cell>
          <cell r="F720" t="str">
            <v>SIEIPEJAL</v>
          </cell>
          <cell r="G720" t="str">
            <v>DIRECCION DE SERVICIOS MEDICOS</v>
          </cell>
          <cell r="H720" t="str">
            <v>UNIMEF FEDERALISMO</v>
          </cell>
          <cell r="I720" t="str">
            <v>RECEPCIONISTA</v>
          </cell>
          <cell r="J720" t="str">
            <v>BS</v>
          </cell>
          <cell r="K720" t="str">
            <v>1 2 22 4 PR24 23</v>
          </cell>
          <cell r="P720">
            <v>0</v>
          </cell>
          <cell r="Q720" t="str">
            <v>10</v>
          </cell>
          <cell r="R720">
            <v>13726</v>
          </cell>
          <cell r="S720">
            <v>1046</v>
          </cell>
          <cell r="T720">
            <v>866</v>
          </cell>
          <cell r="U720">
            <v>15638</v>
          </cell>
          <cell r="V720">
            <v>13726</v>
          </cell>
          <cell r="W720" t="e">
            <v>#DIV/0!</v>
          </cell>
          <cell r="X720">
            <v>15638</v>
          </cell>
          <cell r="Y720" t="e">
            <v>#DIV/0!</v>
          </cell>
          <cell r="Z720" t="str">
            <v/>
          </cell>
        </row>
        <row r="721">
          <cell r="A721" t="str">
            <v>B717</v>
          </cell>
          <cell r="B721">
            <v>717</v>
          </cell>
          <cell r="C721">
            <v>1477</v>
          </cell>
          <cell r="D721" t="str">
            <v>CUEVAS HERNANDEZ MONSERRAT DEL CARMEN</v>
          </cell>
          <cell r="E721">
            <v>43147</v>
          </cell>
          <cell r="F721" t="str">
            <v>SIEIPEJAL</v>
          </cell>
          <cell r="G721" t="str">
            <v>DIRECCION DE SERVICIOS MEDICOS</v>
          </cell>
          <cell r="H721" t="str">
            <v>UNIMEF FEDERALISMO</v>
          </cell>
          <cell r="I721" t="str">
            <v>RECEPCIONISTA</v>
          </cell>
          <cell r="J721" t="str">
            <v>BS</v>
          </cell>
          <cell r="K721" t="str">
            <v>1 2 22 4 PR24 23</v>
          </cell>
          <cell r="P721">
            <v>0</v>
          </cell>
          <cell r="Q721" t="str">
            <v>10</v>
          </cell>
          <cell r="R721">
            <v>13726</v>
          </cell>
          <cell r="S721">
            <v>1046</v>
          </cell>
          <cell r="T721">
            <v>866</v>
          </cell>
          <cell r="U721">
            <v>15638</v>
          </cell>
          <cell r="V721">
            <v>13726</v>
          </cell>
          <cell r="W721" t="e">
            <v>#DIV/0!</v>
          </cell>
          <cell r="X721">
            <v>15638</v>
          </cell>
          <cell r="Y721" t="e">
            <v>#DIV/0!</v>
          </cell>
          <cell r="Z721" t="str">
            <v/>
          </cell>
        </row>
        <row r="722">
          <cell r="A722" t="str">
            <v>B718</v>
          </cell>
          <cell r="B722">
            <v>718</v>
          </cell>
          <cell r="C722">
            <v>274</v>
          </cell>
          <cell r="D722" t="str">
            <v>SUBE JIMENEZ HECTOR RAUL</v>
          </cell>
          <cell r="E722">
            <v>35297</v>
          </cell>
          <cell r="F722" t="str">
            <v>STIPEJAL</v>
          </cell>
          <cell r="G722" t="str">
            <v>DIRECCION DE SERVICIOS MEDICOS</v>
          </cell>
          <cell r="H722" t="str">
            <v>UNIMEF FEDERALISMO</v>
          </cell>
          <cell r="I722" t="str">
            <v>AUXILIAR ADMINISTRATIVO</v>
          </cell>
          <cell r="J722" t="str">
            <v>BS</v>
          </cell>
          <cell r="K722" t="str">
            <v>1 2 22 4 PR24 23</v>
          </cell>
          <cell r="P722">
            <v>0</v>
          </cell>
          <cell r="Q722" t="str">
            <v>10</v>
          </cell>
          <cell r="R722">
            <v>13726</v>
          </cell>
          <cell r="S722">
            <v>1046</v>
          </cell>
          <cell r="T722">
            <v>866</v>
          </cell>
          <cell r="U722">
            <v>15638</v>
          </cell>
          <cell r="V722">
            <v>13726</v>
          </cell>
          <cell r="W722" t="e">
            <v>#DIV/0!</v>
          </cell>
          <cell r="X722">
            <v>15638</v>
          </cell>
          <cell r="Y722" t="e">
            <v>#DIV/0!</v>
          </cell>
          <cell r="Z722" t="str">
            <v/>
          </cell>
        </row>
        <row r="723">
          <cell r="A723" t="str">
            <v>T719</v>
          </cell>
          <cell r="B723">
            <v>719</v>
          </cell>
          <cell r="C723">
            <v>2204</v>
          </cell>
          <cell r="D723" t="str">
            <v>GUERRA DELGADO MARIA DEL CARMEN</v>
          </cell>
          <cell r="E723">
            <v>43467</v>
          </cell>
          <cell r="F723" t="str">
            <v>N/A</v>
          </cell>
          <cell r="G723" t="str">
            <v>DIRECCION DE SERVICIOS MEDICOS</v>
          </cell>
          <cell r="H723" t="str">
            <v>UNIMEF FEDERALISMO</v>
          </cell>
          <cell r="I723" t="str">
            <v>AUXILIAR DE LABORATORIO</v>
          </cell>
          <cell r="J723" t="str">
            <v>TR</v>
          </cell>
          <cell r="K723" t="str">
            <v>1 2 22 4 PR24 23</v>
          </cell>
          <cell r="P723">
            <v>0</v>
          </cell>
          <cell r="Q723" t="str">
            <v>10</v>
          </cell>
          <cell r="R723">
            <v>13726</v>
          </cell>
          <cell r="S723">
            <v>0</v>
          </cell>
          <cell r="T723">
            <v>0</v>
          </cell>
          <cell r="U723">
            <v>13726</v>
          </cell>
          <cell r="V723">
            <v>13726</v>
          </cell>
          <cell r="W723" t="e">
            <v>#DIV/0!</v>
          </cell>
          <cell r="X723">
            <v>13726</v>
          </cell>
          <cell r="Y723" t="e">
            <v>#DIV/0!</v>
          </cell>
          <cell r="Z723" t="str">
            <v/>
          </cell>
        </row>
        <row r="724">
          <cell r="A724" t="str">
            <v>T720</v>
          </cell>
          <cell r="B724">
            <v>720</v>
          </cell>
          <cell r="C724">
            <v>1714</v>
          </cell>
          <cell r="D724" t="str">
            <v>RIVERA GOLLAZ MONICA YASMIN</v>
          </cell>
          <cell r="E724">
            <v>43685</v>
          </cell>
          <cell r="F724" t="str">
            <v>N/A</v>
          </cell>
          <cell r="G724" t="str">
            <v>DIRECCION DE SERVICIOS MEDICOS</v>
          </cell>
          <cell r="H724" t="str">
            <v>UNIMEF FEDERALISMO</v>
          </cell>
          <cell r="I724" t="str">
            <v>TRABAJADORA SOCIAL</v>
          </cell>
          <cell r="J724" t="str">
            <v>TR</v>
          </cell>
          <cell r="K724" t="str">
            <v>1 2 22 4 PR24 23</v>
          </cell>
          <cell r="P724">
            <v>0</v>
          </cell>
          <cell r="Q724" t="str">
            <v>09</v>
          </cell>
          <cell r="R724">
            <v>13401</v>
          </cell>
          <cell r="S724">
            <v>0</v>
          </cell>
          <cell r="T724">
            <v>0</v>
          </cell>
          <cell r="U724">
            <v>13401</v>
          </cell>
          <cell r="V724">
            <v>13401</v>
          </cell>
          <cell r="W724" t="e">
            <v>#DIV/0!</v>
          </cell>
          <cell r="X724">
            <v>13401</v>
          </cell>
          <cell r="Y724" t="e">
            <v>#DIV/0!</v>
          </cell>
          <cell r="Z724" t="str">
            <v/>
          </cell>
        </row>
        <row r="725">
          <cell r="A725" t="str">
            <v>T721</v>
          </cell>
          <cell r="B725">
            <v>721</v>
          </cell>
          <cell r="C725">
            <v>1950</v>
          </cell>
          <cell r="D725" t="str">
            <v>LOPEZ GONZALEZ MARICRUZ</v>
          </cell>
          <cell r="E725">
            <v>42690</v>
          </cell>
          <cell r="F725" t="str">
            <v>N/A</v>
          </cell>
          <cell r="G725" t="str">
            <v>DIRECCION DE SERVICIOS MEDICOS</v>
          </cell>
          <cell r="H725" t="str">
            <v>UNIMEF FEDERALISMO</v>
          </cell>
          <cell r="I725" t="str">
            <v>TRABAJADORA SOCIAL</v>
          </cell>
          <cell r="J725" t="str">
            <v>TR</v>
          </cell>
          <cell r="K725" t="str">
            <v>1 2 22 4 PR24 23</v>
          </cell>
          <cell r="P725">
            <v>0</v>
          </cell>
          <cell r="Q725" t="str">
            <v>09</v>
          </cell>
          <cell r="R725">
            <v>13401</v>
          </cell>
          <cell r="S725">
            <v>0</v>
          </cell>
          <cell r="T725">
            <v>0</v>
          </cell>
          <cell r="U725">
            <v>13401</v>
          </cell>
          <cell r="V725">
            <v>13401</v>
          </cell>
          <cell r="W725" t="e">
            <v>#DIV/0!</v>
          </cell>
          <cell r="X725">
            <v>13401</v>
          </cell>
          <cell r="Y725" t="e">
            <v>#DIV/0!</v>
          </cell>
          <cell r="Z725" t="str">
            <v/>
          </cell>
        </row>
        <row r="726">
          <cell r="A726" t="str">
            <v>T722</v>
          </cell>
          <cell r="B726">
            <v>722</v>
          </cell>
          <cell r="C726">
            <v>2050</v>
          </cell>
          <cell r="D726" t="str">
            <v>BARRAGAN GRAJEDA CLAUDIA LIZETTE</v>
          </cell>
          <cell r="E726">
            <v>43770</v>
          </cell>
          <cell r="F726" t="str">
            <v>N/A</v>
          </cell>
          <cell r="G726" t="str">
            <v>DIRECCION DE SERVICIOS MEDICOS</v>
          </cell>
          <cell r="H726" t="str">
            <v>UNIMEF FEDERALISMO</v>
          </cell>
          <cell r="I726" t="str">
            <v>RECEPCIONISTA</v>
          </cell>
          <cell r="J726" t="str">
            <v>TR</v>
          </cell>
          <cell r="K726" t="str">
            <v>1 2 22 4 PR24 23</v>
          </cell>
          <cell r="P726">
            <v>0</v>
          </cell>
          <cell r="Q726" t="str">
            <v>06</v>
          </cell>
          <cell r="R726">
            <v>11732</v>
          </cell>
          <cell r="S726">
            <v>0</v>
          </cell>
          <cell r="T726">
            <v>0</v>
          </cell>
          <cell r="U726">
            <v>11732</v>
          </cell>
          <cell r="V726">
            <v>11732</v>
          </cell>
          <cell r="W726" t="e">
            <v>#DIV/0!</v>
          </cell>
          <cell r="X726">
            <v>11732</v>
          </cell>
          <cell r="Y726" t="e">
            <v>#DIV/0!</v>
          </cell>
          <cell r="Z726" t="str">
            <v/>
          </cell>
        </row>
        <row r="727">
          <cell r="A727" t="str">
            <v>T723</v>
          </cell>
          <cell r="B727">
            <v>723</v>
          </cell>
          <cell r="C727">
            <v>0</v>
          </cell>
          <cell r="D727" t="str">
            <v>VACANTE</v>
          </cell>
          <cell r="E727">
            <v>43830</v>
          </cell>
          <cell r="F727" t="str">
            <v>N/A</v>
          </cell>
          <cell r="G727" t="str">
            <v>DIRECCION DE SERVICIOS MEDICOS</v>
          </cell>
          <cell r="H727" t="str">
            <v>UNIMEF FEDERALISMO</v>
          </cell>
          <cell r="I727" t="str">
            <v>RECEPCIONISTA</v>
          </cell>
          <cell r="J727" t="str">
            <v>TR</v>
          </cell>
          <cell r="K727" t="str">
            <v>1 2 22 4 PR24 23</v>
          </cell>
          <cell r="P727">
            <v>0</v>
          </cell>
          <cell r="Q727" t="str">
            <v>06</v>
          </cell>
          <cell r="R727">
            <v>11732</v>
          </cell>
          <cell r="S727">
            <v>0</v>
          </cell>
          <cell r="T727">
            <v>0</v>
          </cell>
          <cell r="U727">
            <v>11732</v>
          </cell>
          <cell r="V727">
            <v>11732</v>
          </cell>
          <cell r="W727" t="e">
            <v>#DIV/0!</v>
          </cell>
          <cell r="X727">
            <v>11732</v>
          </cell>
          <cell r="Y727" t="e">
            <v>#DIV/0!</v>
          </cell>
          <cell r="Z727" t="str">
            <v/>
          </cell>
        </row>
        <row r="728">
          <cell r="A728" t="str">
            <v>T724</v>
          </cell>
          <cell r="B728">
            <v>724</v>
          </cell>
          <cell r="C728">
            <v>2154</v>
          </cell>
          <cell r="D728" t="str">
            <v>JIMENEZ FERNANDEZ MERCEDES</v>
          </cell>
          <cell r="E728">
            <v>43450</v>
          </cell>
          <cell r="F728" t="str">
            <v>N/A</v>
          </cell>
          <cell r="G728" t="str">
            <v>DIRECCION DE SERVICIOS MEDICOS</v>
          </cell>
          <cell r="H728" t="str">
            <v>UNIMEF FEDERALISMO</v>
          </cell>
          <cell r="I728" t="str">
            <v>AUXILIAR DE FARMACIA</v>
          </cell>
          <cell r="J728" t="str">
            <v>TR</v>
          </cell>
          <cell r="K728" t="str">
            <v>1 2 22 4 PR24 23</v>
          </cell>
          <cell r="P728">
            <v>0</v>
          </cell>
          <cell r="Q728" t="str">
            <v>03</v>
          </cell>
          <cell r="R728">
            <v>10720</v>
          </cell>
          <cell r="S728">
            <v>0</v>
          </cell>
          <cell r="T728">
            <v>0</v>
          </cell>
          <cell r="U728">
            <v>10720</v>
          </cell>
          <cell r="V728">
            <v>10720</v>
          </cell>
          <cell r="W728" t="e">
            <v>#DIV/0!</v>
          </cell>
          <cell r="X728">
            <v>10720</v>
          </cell>
          <cell r="Y728" t="e">
            <v>#DIV/0!</v>
          </cell>
          <cell r="Z728" t="str">
            <v/>
          </cell>
        </row>
        <row r="729">
          <cell r="A729" t="str">
            <v>T725</v>
          </cell>
          <cell r="B729">
            <v>725</v>
          </cell>
          <cell r="C729">
            <v>2285</v>
          </cell>
          <cell r="D729" t="str">
            <v>ESPINOZA OLMOS JULIETA FABIOLA</v>
          </cell>
          <cell r="E729">
            <v>43623</v>
          </cell>
          <cell r="F729" t="str">
            <v>N/A</v>
          </cell>
          <cell r="G729" t="str">
            <v>DIRECCION DE SERVICIOS MEDICOS</v>
          </cell>
          <cell r="H729" t="str">
            <v>UNIMEF FEDERALISMO</v>
          </cell>
          <cell r="I729" t="str">
            <v>AUXILIAR DE FARMACIA</v>
          </cell>
          <cell r="J729" t="str">
            <v>TR</v>
          </cell>
          <cell r="K729" t="str">
            <v>1 2 22 4 PR24 23</v>
          </cell>
          <cell r="P729">
            <v>0</v>
          </cell>
          <cell r="Q729" t="str">
            <v>03</v>
          </cell>
          <cell r="R729">
            <v>10720</v>
          </cell>
          <cell r="S729">
            <v>0</v>
          </cell>
          <cell r="T729">
            <v>0</v>
          </cell>
          <cell r="U729">
            <v>10720</v>
          </cell>
          <cell r="V729">
            <v>10720</v>
          </cell>
          <cell r="W729" t="e">
            <v>#DIV/0!</v>
          </cell>
          <cell r="X729">
            <v>10720</v>
          </cell>
          <cell r="Y729" t="e">
            <v>#DIV/0!</v>
          </cell>
          <cell r="Z729" t="str">
            <v/>
          </cell>
        </row>
        <row r="730">
          <cell r="A730" t="str">
            <v>T726</v>
          </cell>
          <cell r="B730">
            <v>726</v>
          </cell>
          <cell r="C730">
            <v>2160</v>
          </cell>
          <cell r="D730" t="str">
            <v>PEREZ BELTRAN ANA ISABEL</v>
          </cell>
          <cell r="E730">
            <v>43450</v>
          </cell>
          <cell r="F730" t="str">
            <v>N/A</v>
          </cell>
          <cell r="G730" t="str">
            <v>DIRECCION DE SERVICIOS MEDICOS</v>
          </cell>
          <cell r="H730" t="str">
            <v>UNIMEF FEDERALISMO</v>
          </cell>
          <cell r="I730" t="str">
            <v>AUXILIAR DE FARMACIA</v>
          </cell>
          <cell r="J730" t="str">
            <v>TR</v>
          </cell>
          <cell r="K730" t="str">
            <v>1 2 22 4 PR24 23</v>
          </cell>
          <cell r="P730">
            <v>0</v>
          </cell>
          <cell r="Q730" t="str">
            <v>03</v>
          </cell>
          <cell r="R730">
            <v>10720</v>
          </cell>
          <cell r="S730">
            <v>0</v>
          </cell>
          <cell r="T730">
            <v>0</v>
          </cell>
          <cell r="U730">
            <v>10720</v>
          </cell>
          <cell r="V730">
            <v>10720</v>
          </cell>
          <cell r="W730" t="e">
            <v>#DIV/0!</v>
          </cell>
          <cell r="X730">
            <v>10720</v>
          </cell>
          <cell r="Y730" t="e">
            <v>#DIV/0!</v>
          </cell>
          <cell r="Z730" t="str">
            <v/>
          </cell>
        </row>
        <row r="731">
          <cell r="A731" t="str">
            <v>T727</v>
          </cell>
          <cell r="B731">
            <v>727</v>
          </cell>
          <cell r="C731">
            <v>2152</v>
          </cell>
          <cell r="D731" t="str">
            <v>RODRIGUEZ PEREZ MA DE JESUS</v>
          </cell>
          <cell r="E731">
            <v>43450</v>
          </cell>
          <cell r="F731" t="str">
            <v>N/A</v>
          </cell>
          <cell r="G731" t="str">
            <v>DIRECCION DE SERVICIOS MEDICOS</v>
          </cell>
          <cell r="H731" t="str">
            <v>UNIMEF FEDERALISMO</v>
          </cell>
          <cell r="I731" t="str">
            <v>AUXILIAR DE FARMACIA</v>
          </cell>
          <cell r="J731" t="str">
            <v>TR</v>
          </cell>
          <cell r="K731" t="str">
            <v>1 2 22 4 PR24 23</v>
          </cell>
          <cell r="P731">
            <v>0</v>
          </cell>
          <cell r="Q731" t="str">
            <v>03</v>
          </cell>
          <cell r="R731">
            <v>10720</v>
          </cell>
          <cell r="S731">
            <v>0</v>
          </cell>
          <cell r="T731">
            <v>0</v>
          </cell>
          <cell r="U731">
            <v>10720</v>
          </cell>
          <cell r="V731">
            <v>10720</v>
          </cell>
          <cell r="W731" t="e">
            <v>#DIV/0!</v>
          </cell>
          <cell r="X731">
            <v>10720</v>
          </cell>
          <cell r="Y731" t="e">
            <v>#DIV/0!</v>
          </cell>
          <cell r="Z731" t="str">
            <v/>
          </cell>
        </row>
        <row r="732">
          <cell r="A732" t="str">
            <v>T728</v>
          </cell>
          <cell r="B732">
            <v>728</v>
          </cell>
          <cell r="C732">
            <v>2157</v>
          </cell>
          <cell r="D732" t="str">
            <v>VENTURA RODRIGUEZ CONSUELO ESTEFANIA</v>
          </cell>
          <cell r="E732">
            <v>43450</v>
          </cell>
          <cell r="F732" t="str">
            <v>N/A</v>
          </cell>
          <cell r="G732" t="str">
            <v>DIRECCION DE SERVICIOS MEDICOS</v>
          </cell>
          <cell r="H732" t="str">
            <v>UNIMEF FEDERALISMO</v>
          </cell>
          <cell r="I732" t="str">
            <v>AUXILIAR DE FARMACIA</v>
          </cell>
          <cell r="J732" t="str">
            <v>TR</v>
          </cell>
          <cell r="K732" t="str">
            <v>1 2 22 4 PR24 23</v>
          </cell>
          <cell r="P732">
            <v>0</v>
          </cell>
          <cell r="Q732" t="str">
            <v>03</v>
          </cell>
          <cell r="R732">
            <v>10720</v>
          </cell>
          <cell r="S732">
            <v>0</v>
          </cell>
          <cell r="T732">
            <v>0</v>
          </cell>
          <cell r="U732">
            <v>10720</v>
          </cell>
          <cell r="V732">
            <v>10720</v>
          </cell>
          <cell r="W732" t="e">
            <v>#DIV/0!</v>
          </cell>
          <cell r="X732">
            <v>10720</v>
          </cell>
          <cell r="Y732" t="e">
            <v>#DIV/0!</v>
          </cell>
          <cell r="Z732" t="str">
            <v/>
          </cell>
        </row>
        <row r="733">
          <cell r="A733" t="str">
            <v>B729</v>
          </cell>
          <cell r="B733">
            <v>729</v>
          </cell>
          <cell r="C733">
            <v>578</v>
          </cell>
          <cell r="D733" t="str">
            <v>MORAN DICANTE AIDA ARACELI</v>
          </cell>
          <cell r="E733">
            <v>36708</v>
          </cell>
          <cell r="F733" t="str">
            <v>SIEIPEJAL</v>
          </cell>
          <cell r="G733" t="str">
            <v>DIRECCION DE SERVICIOS MEDICOS</v>
          </cell>
          <cell r="H733" t="str">
            <v>UNIMEF FEDERALISMO</v>
          </cell>
          <cell r="I733" t="str">
            <v>RECEPCIONISTA UNIMEF</v>
          </cell>
          <cell r="J733" t="str">
            <v>BS</v>
          </cell>
          <cell r="K733" t="str">
            <v>1 2 22 4 PR24 23</v>
          </cell>
          <cell r="P733">
            <v>0</v>
          </cell>
          <cell r="Q733" t="str">
            <v>00</v>
          </cell>
          <cell r="R733">
            <v>14895</v>
          </cell>
          <cell r="S733">
            <v>1000</v>
          </cell>
          <cell r="T733">
            <v>955</v>
          </cell>
          <cell r="U733">
            <v>16850</v>
          </cell>
          <cell r="V733">
            <v>14895</v>
          </cell>
          <cell r="W733" t="e">
            <v>#DIV/0!</v>
          </cell>
          <cell r="X733">
            <v>16850</v>
          </cell>
          <cell r="Y733" t="e">
            <v>#DIV/0!</v>
          </cell>
          <cell r="Z733" t="str">
            <v/>
          </cell>
        </row>
        <row r="734">
          <cell r="A734" t="str">
            <v>B730</v>
          </cell>
          <cell r="B734">
            <v>730</v>
          </cell>
          <cell r="C734">
            <v>792</v>
          </cell>
          <cell r="D734" t="str">
            <v>CURIEL LOPEZ JOSE MARTIN</v>
          </cell>
          <cell r="E734">
            <v>37469</v>
          </cell>
          <cell r="F734" t="str">
            <v>SIEIPEJAL</v>
          </cell>
          <cell r="G734" t="str">
            <v>DIRECCION DE SERVICIOS MEDICOS</v>
          </cell>
          <cell r="H734" t="str">
            <v>UNIMEF FEDERALISMO</v>
          </cell>
          <cell r="I734" t="str">
            <v>CONTROLISTA DE MEDICAMENTOS</v>
          </cell>
          <cell r="J734" t="str">
            <v>BS</v>
          </cell>
          <cell r="K734" t="str">
            <v>1 2 22 4 PR24 23</v>
          </cell>
          <cell r="P734">
            <v>0</v>
          </cell>
          <cell r="Q734" t="str">
            <v>00</v>
          </cell>
          <cell r="R734">
            <v>14462</v>
          </cell>
          <cell r="S734">
            <v>1000</v>
          </cell>
          <cell r="T734">
            <v>955</v>
          </cell>
          <cell r="U734">
            <v>16417</v>
          </cell>
          <cell r="V734">
            <v>14462</v>
          </cell>
          <cell r="W734" t="e">
            <v>#DIV/0!</v>
          </cell>
          <cell r="X734">
            <v>16417</v>
          </cell>
          <cell r="Y734" t="e">
            <v>#DIV/0!</v>
          </cell>
          <cell r="Z734" t="str">
            <v/>
          </cell>
        </row>
        <row r="735">
          <cell r="A735" t="str">
            <v>B731</v>
          </cell>
          <cell r="B735">
            <v>731</v>
          </cell>
          <cell r="C735">
            <v>824</v>
          </cell>
          <cell r="D735" t="str">
            <v>PEREZ CRUZ FABIAN</v>
          </cell>
          <cell r="E735">
            <v>37653</v>
          </cell>
          <cell r="F735" t="str">
            <v>SIEIPEJAL</v>
          </cell>
          <cell r="G735" t="str">
            <v>DIRECCION DE SERVICIOS MEDICOS</v>
          </cell>
          <cell r="H735" t="str">
            <v>UNIMEF FEDERALISMO</v>
          </cell>
          <cell r="I735" t="str">
            <v>AUXILIAR DE FARMACIA</v>
          </cell>
          <cell r="J735" t="str">
            <v>BS</v>
          </cell>
          <cell r="K735" t="str">
            <v>1 2 22 4 PR24 23</v>
          </cell>
          <cell r="P735">
            <v>0</v>
          </cell>
          <cell r="Q735" t="str">
            <v>00</v>
          </cell>
          <cell r="R735">
            <v>13519</v>
          </cell>
          <cell r="S735">
            <v>1000</v>
          </cell>
          <cell r="T735">
            <v>955</v>
          </cell>
          <cell r="U735">
            <v>15474</v>
          </cell>
          <cell r="V735">
            <v>13519</v>
          </cell>
          <cell r="W735" t="e">
            <v>#DIV/0!</v>
          </cell>
          <cell r="X735">
            <v>15474</v>
          </cell>
          <cell r="Y735" t="e">
            <v>#DIV/0!</v>
          </cell>
          <cell r="Z735" t="str">
            <v/>
          </cell>
        </row>
        <row r="736">
          <cell r="A736" t="str">
            <v>B732</v>
          </cell>
          <cell r="B736">
            <v>732</v>
          </cell>
          <cell r="C736">
            <v>1227</v>
          </cell>
          <cell r="D736" t="str">
            <v>RENTERIA ALVAREZ JULIO ISRAEL</v>
          </cell>
          <cell r="E736">
            <v>43116</v>
          </cell>
          <cell r="F736" t="str">
            <v>SIEIPEJAL</v>
          </cell>
          <cell r="G736" t="str">
            <v>DIRECCION DE SERVICIOS MEDICOS</v>
          </cell>
          <cell r="H736" t="str">
            <v>UNIMEF FEDERALISMO</v>
          </cell>
          <cell r="I736" t="str">
            <v>AUXILIAR DE FARMACIA</v>
          </cell>
          <cell r="J736" t="str">
            <v>BS</v>
          </cell>
          <cell r="K736" t="str">
            <v>1 2 22 4 PR24 23</v>
          </cell>
          <cell r="P736">
            <v>0</v>
          </cell>
          <cell r="Q736" t="str">
            <v>00</v>
          </cell>
          <cell r="R736">
            <v>12573</v>
          </cell>
          <cell r="S736">
            <v>1000</v>
          </cell>
          <cell r="T736">
            <v>955</v>
          </cell>
          <cell r="U736">
            <v>14528</v>
          </cell>
          <cell r="V736">
            <v>12573</v>
          </cell>
          <cell r="W736" t="e">
            <v>#DIV/0!</v>
          </cell>
          <cell r="X736">
            <v>14528</v>
          </cell>
          <cell r="Y736" t="e">
            <v>#DIV/0!</v>
          </cell>
          <cell r="Z736" t="str">
            <v/>
          </cell>
        </row>
        <row r="737">
          <cell r="A737" t="str">
            <v>B733</v>
          </cell>
          <cell r="B737">
            <v>733</v>
          </cell>
          <cell r="C737">
            <v>2213</v>
          </cell>
          <cell r="D737" t="str">
            <v>ROCIO VASQUEZ MARIA GUADALUPE</v>
          </cell>
          <cell r="E737">
            <v>43467</v>
          </cell>
          <cell r="F737" t="str">
            <v>N/A</v>
          </cell>
          <cell r="G737" t="str">
            <v>DIRECCION DE SERVICIOS MEDICOS</v>
          </cell>
          <cell r="H737" t="str">
            <v>UNIMEF JAVIER MINA</v>
          </cell>
          <cell r="I737" t="str">
            <v>COORDINADOR DE SALUD</v>
          </cell>
          <cell r="J737" t="str">
            <v>BC</v>
          </cell>
          <cell r="K737" t="str">
            <v>1 2 22 4 PR24 24</v>
          </cell>
          <cell r="P737">
            <v>0</v>
          </cell>
          <cell r="Q737" t="str">
            <v>20</v>
          </cell>
          <cell r="R737">
            <v>35981</v>
          </cell>
          <cell r="S737">
            <v>1680</v>
          </cell>
          <cell r="T737">
            <v>1191</v>
          </cell>
          <cell r="U737">
            <v>38852</v>
          </cell>
          <cell r="V737">
            <v>35981</v>
          </cell>
          <cell r="W737" t="e">
            <v>#DIV/0!</v>
          </cell>
          <cell r="X737">
            <v>38852</v>
          </cell>
          <cell r="Y737" t="e">
            <v>#DIV/0!</v>
          </cell>
          <cell r="Z737" t="str">
            <v/>
          </cell>
        </row>
        <row r="738">
          <cell r="A738" t="str">
            <v>B734</v>
          </cell>
          <cell r="B738">
            <v>734</v>
          </cell>
          <cell r="C738">
            <v>678</v>
          </cell>
          <cell r="D738" t="str">
            <v>BAÑUELOS ANAYA EMMANUEL</v>
          </cell>
          <cell r="E738">
            <v>36966</v>
          </cell>
          <cell r="F738" t="str">
            <v>SIEIPEJAL</v>
          </cell>
          <cell r="G738" t="str">
            <v>DIRECCION DE SERVICIOS MEDICOS</v>
          </cell>
          <cell r="H738" t="str">
            <v>UNIMEF JAVIER MINA</v>
          </cell>
          <cell r="I738" t="str">
            <v>MEDICO GENERAL</v>
          </cell>
          <cell r="J738" t="str">
            <v>BS</v>
          </cell>
          <cell r="K738" t="str">
            <v>1 2 22 4 PR24 24</v>
          </cell>
          <cell r="P738">
            <v>0</v>
          </cell>
          <cell r="Q738" t="str">
            <v>18</v>
          </cell>
          <cell r="R738">
            <v>29714</v>
          </cell>
          <cell r="S738">
            <v>1465</v>
          </cell>
          <cell r="T738">
            <v>1087</v>
          </cell>
          <cell r="U738">
            <v>32266</v>
          </cell>
          <cell r="V738">
            <v>29714</v>
          </cell>
          <cell r="W738" t="e">
            <v>#DIV/0!</v>
          </cell>
          <cell r="X738">
            <v>32266</v>
          </cell>
          <cell r="Y738" t="e">
            <v>#DIV/0!</v>
          </cell>
          <cell r="Z738">
            <v>0.03</v>
          </cell>
        </row>
        <row r="739">
          <cell r="A739" t="str">
            <v>B735</v>
          </cell>
          <cell r="B739">
            <v>735</v>
          </cell>
          <cell r="C739">
            <v>596</v>
          </cell>
          <cell r="D739" t="str">
            <v>SANCHEZ SANCHEZ MARTHA DEL ROCIO</v>
          </cell>
          <cell r="E739">
            <v>38495</v>
          </cell>
          <cell r="F739" t="str">
            <v>SIEIPEJAL</v>
          </cell>
          <cell r="G739" t="str">
            <v>DIRECCION DE SERVICIOS MEDICOS</v>
          </cell>
          <cell r="H739" t="str">
            <v>UNIMEF JAVIER MINA</v>
          </cell>
          <cell r="I739" t="str">
            <v>MEDICO GENERAL</v>
          </cell>
          <cell r="J739" t="str">
            <v>BS</v>
          </cell>
          <cell r="K739" t="str">
            <v>1 2 22 4 PR24 24</v>
          </cell>
          <cell r="P739">
            <v>0</v>
          </cell>
          <cell r="Q739" t="str">
            <v>18</v>
          </cell>
          <cell r="R739">
            <v>29714</v>
          </cell>
          <cell r="S739">
            <v>1465</v>
          </cell>
          <cell r="T739">
            <v>1087</v>
          </cell>
          <cell r="U739">
            <v>32266</v>
          </cell>
          <cell r="V739">
            <v>29714</v>
          </cell>
          <cell r="W739" t="e">
            <v>#DIV/0!</v>
          </cell>
          <cell r="X739">
            <v>32266</v>
          </cell>
          <cell r="Y739" t="e">
            <v>#DIV/0!</v>
          </cell>
          <cell r="Z739">
            <v>0.03</v>
          </cell>
        </row>
        <row r="740">
          <cell r="A740" t="str">
            <v>B736</v>
          </cell>
          <cell r="B740">
            <v>736</v>
          </cell>
          <cell r="C740">
            <v>626</v>
          </cell>
          <cell r="D740" t="str">
            <v>LARA URIBE JUAN CARLOS</v>
          </cell>
          <cell r="E740">
            <v>37119</v>
          </cell>
          <cell r="F740" t="str">
            <v>STIPEJAL</v>
          </cell>
          <cell r="G740" t="str">
            <v>DIRECCION DE SERVICIOS MEDICOS</v>
          </cell>
          <cell r="H740" t="str">
            <v>UNIMEF JAVIER MINA</v>
          </cell>
          <cell r="I740" t="str">
            <v>DENTISTA</v>
          </cell>
          <cell r="J740" t="str">
            <v>BS</v>
          </cell>
          <cell r="K740" t="str">
            <v>1 2 22 4 PR24 24</v>
          </cell>
          <cell r="P740">
            <v>0</v>
          </cell>
          <cell r="Q740" t="str">
            <v>18</v>
          </cell>
          <cell r="R740">
            <v>29714</v>
          </cell>
          <cell r="S740">
            <v>1465</v>
          </cell>
          <cell r="T740">
            <v>1087</v>
          </cell>
          <cell r="U740">
            <v>32266</v>
          </cell>
          <cell r="V740">
            <v>29714</v>
          </cell>
          <cell r="W740" t="e">
            <v>#DIV/0!</v>
          </cell>
          <cell r="X740">
            <v>32266</v>
          </cell>
          <cell r="Y740" t="e">
            <v>#DIV/0!</v>
          </cell>
          <cell r="Z740">
            <v>0.03</v>
          </cell>
        </row>
        <row r="741">
          <cell r="A741" t="str">
            <v>B737</v>
          </cell>
          <cell r="B741">
            <v>737</v>
          </cell>
          <cell r="C741">
            <v>789</v>
          </cell>
          <cell r="D741" t="str">
            <v>REYNOSO ROBLES MARIA DEL PILAR</v>
          </cell>
          <cell r="E741">
            <v>37453</v>
          </cell>
          <cell r="F741" t="str">
            <v>SIEIPEJAL</v>
          </cell>
          <cell r="G741" t="str">
            <v>DIRECCION DE SERVICIOS MEDICOS</v>
          </cell>
          <cell r="H741" t="str">
            <v>UNIMEF JAVIER MINA</v>
          </cell>
          <cell r="I741" t="str">
            <v>MEDICO GENERAL</v>
          </cell>
          <cell r="J741" t="str">
            <v>BS</v>
          </cell>
          <cell r="K741" t="str">
            <v>1 2 22 4 PR24 24</v>
          </cell>
          <cell r="P741">
            <v>0</v>
          </cell>
          <cell r="Q741" t="str">
            <v>18</v>
          </cell>
          <cell r="R741">
            <v>29714</v>
          </cell>
          <cell r="S741">
            <v>1465</v>
          </cell>
          <cell r="T741">
            <v>1087</v>
          </cell>
          <cell r="U741">
            <v>32266</v>
          </cell>
          <cell r="V741">
            <v>29714</v>
          </cell>
          <cell r="W741" t="e">
            <v>#DIV/0!</v>
          </cell>
          <cell r="X741">
            <v>32266</v>
          </cell>
          <cell r="Y741" t="e">
            <v>#DIV/0!</v>
          </cell>
          <cell r="Z741">
            <v>0.03</v>
          </cell>
        </row>
        <row r="742">
          <cell r="A742" t="str">
            <v>B738</v>
          </cell>
          <cell r="B742">
            <v>738</v>
          </cell>
          <cell r="C742">
            <v>812</v>
          </cell>
          <cell r="D742" t="str">
            <v>ALFARO JAIME RAQUEL ELIZABETH</v>
          </cell>
          <cell r="E742">
            <v>37712</v>
          </cell>
          <cell r="F742" t="str">
            <v>STIPEJAL</v>
          </cell>
          <cell r="G742" t="str">
            <v>DIRECCION DE SERVICIOS MEDICOS</v>
          </cell>
          <cell r="H742" t="str">
            <v>UNIMEF JAVIER MINA</v>
          </cell>
          <cell r="I742" t="str">
            <v>MEDICO GENERAL</v>
          </cell>
          <cell r="J742" t="str">
            <v>BS</v>
          </cell>
          <cell r="K742" t="str">
            <v>1 2 22 4 PR24 24</v>
          </cell>
          <cell r="P742">
            <v>0</v>
          </cell>
          <cell r="Q742" t="str">
            <v>18</v>
          </cell>
          <cell r="R742">
            <v>29714</v>
          </cell>
          <cell r="S742">
            <v>1465</v>
          </cell>
          <cell r="T742">
            <v>1087</v>
          </cell>
          <cell r="U742">
            <v>32266</v>
          </cell>
          <cell r="V742">
            <v>29714</v>
          </cell>
          <cell r="W742" t="e">
            <v>#DIV/0!</v>
          </cell>
          <cell r="X742">
            <v>32266</v>
          </cell>
          <cell r="Y742" t="e">
            <v>#DIV/0!</v>
          </cell>
          <cell r="Z742">
            <v>0.03</v>
          </cell>
        </row>
        <row r="743">
          <cell r="A743" t="str">
            <v>B739</v>
          </cell>
          <cell r="B743">
            <v>739</v>
          </cell>
          <cell r="C743">
            <v>1020</v>
          </cell>
          <cell r="D743" t="str">
            <v>CHAIRES MOYA LIDIA</v>
          </cell>
          <cell r="E743">
            <v>38497</v>
          </cell>
          <cell r="F743" t="str">
            <v>STIPEJAL</v>
          </cell>
          <cell r="G743" t="str">
            <v>DIRECCION DE SERVICIOS MEDICOS</v>
          </cell>
          <cell r="H743" t="str">
            <v>UNIMEF JAVIER MINA</v>
          </cell>
          <cell r="I743" t="str">
            <v>MEDICO GENERAL</v>
          </cell>
          <cell r="J743" t="str">
            <v>BS</v>
          </cell>
          <cell r="K743" t="str">
            <v>1 2 22 4 PR24 24</v>
          </cell>
          <cell r="P743">
            <v>0</v>
          </cell>
          <cell r="Q743" t="str">
            <v>18</v>
          </cell>
          <cell r="R743">
            <v>29714</v>
          </cell>
          <cell r="S743">
            <v>1465</v>
          </cell>
          <cell r="T743">
            <v>1087</v>
          </cell>
          <cell r="U743">
            <v>32266</v>
          </cell>
          <cell r="V743">
            <v>29714</v>
          </cell>
          <cell r="W743" t="e">
            <v>#DIV/0!</v>
          </cell>
          <cell r="X743">
            <v>32266</v>
          </cell>
          <cell r="Y743" t="e">
            <v>#DIV/0!</v>
          </cell>
          <cell r="Z743">
            <v>0.03</v>
          </cell>
        </row>
        <row r="744">
          <cell r="A744" t="str">
            <v>B740</v>
          </cell>
          <cell r="B744">
            <v>740</v>
          </cell>
          <cell r="C744">
            <v>1701</v>
          </cell>
          <cell r="D744" t="str">
            <v>BARAJAS CASTELLANOS JORGE ALBERTO</v>
          </cell>
          <cell r="E744">
            <v>43147</v>
          </cell>
          <cell r="F744" t="str">
            <v>STIPEJAL</v>
          </cell>
          <cell r="G744" t="str">
            <v>DIRECCION DE SERVICIOS MEDICOS</v>
          </cell>
          <cell r="H744" t="str">
            <v>UNIMEF JAVIER MINA</v>
          </cell>
          <cell r="I744" t="str">
            <v>MEDICO GENERAL</v>
          </cell>
          <cell r="J744" t="str">
            <v>BS</v>
          </cell>
          <cell r="K744" t="str">
            <v>1 2 22 4 PR24 24</v>
          </cell>
          <cell r="P744">
            <v>0</v>
          </cell>
          <cell r="Q744" t="str">
            <v>18</v>
          </cell>
          <cell r="R744">
            <v>29714</v>
          </cell>
          <cell r="S744">
            <v>1465</v>
          </cell>
          <cell r="T744">
            <v>1087</v>
          </cell>
          <cell r="U744">
            <v>32266</v>
          </cell>
          <cell r="V744">
            <v>29714</v>
          </cell>
          <cell r="W744" t="e">
            <v>#DIV/0!</v>
          </cell>
          <cell r="X744">
            <v>32266</v>
          </cell>
          <cell r="Y744" t="e">
            <v>#DIV/0!</v>
          </cell>
          <cell r="Z744">
            <v>0.03</v>
          </cell>
        </row>
        <row r="745">
          <cell r="A745" t="str">
            <v>B741</v>
          </cell>
          <cell r="B745">
            <v>741</v>
          </cell>
          <cell r="C745">
            <v>1708</v>
          </cell>
          <cell r="D745" t="str">
            <v>JASO ESCOBOSA DELIA ALEJANDRA</v>
          </cell>
          <cell r="E745">
            <v>43147</v>
          </cell>
          <cell r="F745" t="str">
            <v>STIPEJAL</v>
          </cell>
          <cell r="G745" t="str">
            <v>DIRECCION DE SERVICIOS MEDICOS</v>
          </cell>
          <cell r="H745" t="str">
            <v>UNIMEF JAVIER MINA</v>
          </cell>
          <cell r="I745" t="str">
            <v>MEDICO GENERAL</v>
          </cell>
          <cell r="J745" t="str">
            <v>BS</v>
          </cell>
          <cell r="K745" t="str">
            <v>1 2 22 4 PR24 24</v>
          </cell>
          <cell r="P745">
            <v>0</v>
          </cell>
          <cell r="Q745" t="str">
            <v>18</v>
          </cell>
          <cell r="R745">
            <v>29714</v>
          </cell>
          <cell r="S745">
            <v>1465</v>
          </cell>
          <cell r="T745">
            <v>1087</v>
          </cell>
          <cell r="U745">
            <v>32266</v>
          </cell>
          <cell r="V745">
            <v>29714</v>
          </cell>
          <cell r="W745" t="e">
            <v>#DIV/0!</v>
          </cell>
          <cell r="X745">
            <v>32266</v>
          </cell>
          <cell r="Y745" t="e">
            <v>#DIV/0!</v>
          </cell>
          <cell r="Z745">
            <v>0.03</v>
          </cell>
        </row>
        <row r="746">
          <cell r="A746" t="str">
            <v>T742</v>
          </cell>
          <cell r="B746">
            <v>742</v>
          </cell>
          <cell r="C746">
            <v>1973</v>
          </cell>
          <cell r="D746" t="str">
            <v>BARBA ALCALA ALEXIS JOSE FRANCISCO</v>
          </cell>
          <cell r="E746">
            <v>42919</v>
          </cell>
          <cell r="F746" t="str">
            <v>N/A</v>
          </cell>
          <cell r="G746" t="str">
            <v>DIRECCION DE SERVICIOS MEDICOS</v>
          </cell>
          <cell r="H746" t="str">
            <v>UNIMEF JAVIER MINA</v>
          </cell>
          <cell r="I746" t="str">
            <v>MEDICO GENERAL</v>
          </cell>
          <cell r="J746" t="str">
            <v>TR</v>
          </cell>
          <cell r="K746" t="str">
            <v>1 2 22 4 PR24 24</v>
          </cell>
          <cell r="P746">
            <v>0</v>
          </cell>
          <cell r="Q746" t="str">
            <v>18</v>
          </cell>
          <cell r="R746">
            <v>29714</v>
          </cell>
          <cell r="S746">
            <v>0</v>
          </cell>
          <cell r="T746">
            <v>0</v>
          </cell>
          <cell r="U746">
            <v>29714</v>
          </cell>
          <cell r="V746">
            <v>29714</v>
          </cell>
          <cell r="W746" t="e">
            <v>#DIV/0!</v>
          </cell>
          <cell r="X746">
            <v>29714</v>
          </cell>
          <cell r="Y746" t="e">
            <v>#DIV/0!</v>
          </cell>
          <cell r="Z746">
            <v>0.03</v>
          </cell>
        </row>
        <row r="747">
          <cell r="A747" t="str">
            <v>T743</v>
          </cell>
          <cell r="B747">
            <v>743</v>
          </cell>
          <cell r="C747">
            <v>1619</v>
          </cell>
          <cell r="D747" t="str">
            <v>FERNANDEZ BRAMBILA HUGO CESAR</v>
          </cell>
          <cell r="E747">
            <v>41563</v>
          </cell>
          <cell r="F747" t="str">
            <v>N/A</v>
          </cell>
          <cell r="G747" t="str">
            <v>DIRECCION DE SERVICIOS MEDICOS</v>
          </cell>
          <cell r="H747" t="str">
            <v>UNIMEF JAVIER MINA</v>
          </cell>
          <cell r="I747" t="str">
            <v>MEDICO GENERAL</v>
          </cell>
          <cell r="J747" t="str">
            <v>TR</v>
          </cell>
          <cell r="K747" t="str">
            <v>1 2 22 4 PR24 24</v>
          </cell>
          <cell r="P747">
            <v>0</v>
          </cell>
          <cell r="Q747" t="str">
            <v>18</v>
          </cell>
          <cell r="R747">
            <v>29714</v>
          </cell>
          <cell r="S747">
            <v>0</v>
          </cell>
          <cell r="T747">
            <v>0</v>
          </cell>
          <cell r="U747">
            <v>29714</v>
          </cell>
          <cell r="V747">
            <v>29714</v>
          </cell>
          <cell r="W747" t="e">
            <v>#DIV/0!</v>
          </cell>
          <cell r="X747">
            <v>29714</v>
          </cell>
          <cell r="Y747" t="e">
            <v>#DIV/0!</v>
          </cell>
          <cell r="Z747">
            <v>0.03</v>
          </cell>
        </row>
        <row r="748">
          <cell r="A748" t="str">
            <v>B744</v>
          </cell>
          <cell r="B748">
            <v>744</v>
          </cell>
          <cell r="C748">
            <v>756</v>
          </cell>
          <cell r="D748" t="str">
            <v>CARDENAS PEREZ FRANCISCO</v>
          </cell>
          <cell r="E748">
            <v>37316</v>
          </cell>
          <cell r="F748" t="str">
            <v>STIPEJAL</v>
          </cell>
          <cell r="G748" t="str">
            <v>DIRECCION DE SERVICIOS MEDICOS</v>
          </cell>
          <cell r="H748" t="str">
            <v>UNIMEF JAVIER MINA</v>
          </cell>
          <cell r="I748" t="str">
            <v>TECNICO RADIOLOGO</v>
          </cell>
          <cell r="J748" t="str">
            <v>BS</v>
          </cell>
          <cell r="K748" t="str">
            <v>1 2 22 4 PR24 24</v>
          </cell>
          <cell r="P748">
            <v>0</v>
          </cell>
          <cell r="Q748" t="str">
            <v>14</v>
          </cell>
          <cell r="R748">
            <v>18077</v>
          </cell>
          <cell r="S748">
            <v>1163</v>
          </cell>
          <cell r="T748">
            <v>922</v>
          </cell>
          <cell r="U748">
            <v>20162</v>
          </cell>
          <cell r="V748">
            <v>18077</v>
          </cell>
          <cell r="W748" t="e">
            <v>#DIV/0!</v>
          </cell>
          <cell r="X748">
            <v>20162</v>
          </cell>
          <cell r="Y748" t="e">
            <v>#DIV/0!</v>
          </cell>
          <cell r="Z748">
            <v>0.1</v>
          </cell>
        </row>
        <row r="749">
          <cell r="A749" t="str">
            <v>B745</v>
          </cell>
          <cell r="B749">
            <v>745</v>
          </cell>
          <cell r="C749">
            <v>910</v>
          </cell>
          <cell r="D749" t="str">
            <v>GODINEZ VALLEJO SANDRA EDUVIGES</v>
          </cell>
          <cell r="E749">
            <v>38062</v>
          </cell>
          <cell r="F749" t="str">
            <v>STIPEJAL</v>
          </cell>
          <cell r="G749" t="str">
            <v>DIRECCION DE SERVICIOS MEDICOS</v>
          </cell>
          <cell r="H749" t="str">
            <v>UNIMEF JAVIER MINA</v>
          </cell>
          <cell r="I749" t="str">
            <v>ASISTENTE ADMINISTRATIVO</v>
          </cell>
          <cell r="J749" t="str">
            <v>BS</v>
          </cell>
          <cell r="K749" t="str">
            <v>1 2 22 4 PR24 24</v>
          </cell>
          <cell r="P749">
            <v>0</v>
          </cell>
          <cell r="Q749" t="str">
            <v>12</v>
          </cell>
          <cell r="R749">
            <v>15441</v>
          </cell>
          <cell r="S749">
            <v>1099</v>
          </cell>
          <cell r="T749">
            <v>889</v>
          </cell>
          <cell r="U749">
            <v>17429</v>
          </cell>
          <cell r="V749">
            <v>15441</v>
          </cell>
          <cell r="W749" t="e">
            <v>#DIV/0!</v>
          </cell>
          <cell r="X749">
            <v>17429</v>
          </cell>
          <cell r="Y749" t="e">
            <v>#DIV/0!</v>
          </cell>
          <cell r="Z749" t="str">
            <v/>
          </cell>
        </row>
        <row r="750">
          <cell r="A750" t="str">
            <v>B746</v>
          </cell>
          <cell r="B750">
            <v>746</v>
          </cell>
          <cell r="C750">
            <v>575</v>
          </cell>
          <cell r="D750" t="str">
            <v>LANGARICA RODRIGUEZ OLGA</v>
          </cell>
          <cell r="E750">
            <v>36708</v>
          </cell>
          <cell r="F750" t="str">
            <v>SIEIPEJAL</v>
          </cell>
          <cell r="G750" t="str">
            <v>DIRECCION DE SERVICIOS MEDICOS</v>
          </cell>
          <cell r="H750" t="str">
            <v>UNIMEF JAVIER MINA</v>
          </cell>
          <cell r="I750" t="str">
            <v>ENFERMERO</v>
          </cell>
          <cell r="J750" t="str">
            <v>BS</v>
          </cell>
          <cell r="K750" t="str">
            <v>1 2 22 4 PR24 24</v>
          </cell>
          <cell r="P750">
            <v>0</v>
          </cell>
          <cell r="Q750" t="str">
            <v>12</v>
          </cell>
          <cell r="R750">
            <v>15441</v>
          </cell>
          <cell r="S750">
            <v>1099</v>
          </cell>
          <cell r="T750">
            <v>889</v>
          </cell>
          <cell r="U750">
            <v>17429</v>
          </cell>
          <cell r="V750">
            <v>15441</v>
          </cell>
          <cell r="W750" t="e">
            <v>#DIV/0!</v>
          </cell>
          <cell r="X750">
            <v>17429</v>
          </cell>
          <cell r="Y750" t="e">
            <v>#DIV/0!</v>
          </cell>
          <cell r="Z750">
            <v>0.03</v>
          </cell>
        </row>
        <row r="751">
          <cell r="A751" t="str">
            <v>B747</v>
          </cell>
          <cell r="B751">
            <v>747</v>
          </cell>
          <cell r="C751">
            <v>576</v>
          </cell>
          <cell r="D751" t="str">
            <v>BAUTISTA NAVARRO BLANCA ESTELA</v>
          </cell>
          <cell r="E751">
            <v>36708</v>
          </cell>
          <cell r="F751" t="str">
            <v>SIEIPEJAL</v>
          </cell>
          <cell r="G751" t="str">
            <v>DIRECCION DE SERVICIOS MEDICOS</v>
          </cell>
          <cell r="H751" t="str">
            <v>UNIMEF JAVIER MINA</v>
          </cell>
          <cell r="I751" t="str">
            <v>ENFERMERO</v>
          </cell>
          <cell r="J751" t="str">
            <v>BS</v>
          </cell>
          <cell r="K751" t="str">
            <v>1 2 22 4 PR24 24</v>
          </cell>
          <cell r="P751">
            <v>0</v>
          </cell>
          <cell r="Q751" t="str">
            <v>12</v>
          </cell>
          <cell r="R751">
            <v>15441</v>
          </cell>
          <cell r="S751">
            <v>1099</v>
          </cell>
          <cell r="T751">
            <v>889</v>
          </cell>
          <cell r="U751">
            <v>17429</v>
          </cell>
          <cell r="V751">
            <v>15441</v>
          </cell>
          <cell r="W751" t="e">
            <v>#DIV/0!</v>
          </cell>
          <cell r="X751">
            <v>17429</v>
          </cell>
          <cell r="Y751" t="e">
            <v>#DIV/0!</v>
          </cell>
          <cell r="Z751">
            <v>0.03</v>
          </cell>
        </row>
        <row r="752">
          <cell r="A752" t="str">
            <v>B748</v>
          </cell>
          <cell r="B752">
            <v>748</v>
          </cell>
          <cell r="C752">
            <v>1313</v>
          </cell>
          <cell r="D752" t="str">
            <v>FRAUSTO HEREDIA SERGIO</v>
          </cell>
          <cell r="E752">
            <v>43116</v>
          </cell>
          <cell r="F752" t="str">
            <v>STIPEJAL</v>
          </cell>
          <cell r="G752" t="str">
            <v>DIRECCION DE SERVICIOS MEDICOS</v>
          </cell>
          <cell r="H752" t="str">
            <v>UNIMEF JAVIER MINA</v>
          </cell>
          <cell r="I752" t="str">
            <v>ENFERMERO A</v>
          </cell>
          <cell r="J752" t="str">
            <v>BS</v>
          </cell>
          <cell r="K752" t="str">
            <v>1 2 22 4 PR24 24</v>
          </cell>
          <cell r="P752">
            <v>0</v>
          </cell>
          <cell r="Q752" t="str">
            <v>11</v>
          </cell>
          <cell r="R752">
            <v>14472</v>
          </cell>
          <cell r="S752">
            <v>1093</v>
          </cell>
          <cell r="T752">
            <v>879</v>
          </cell>
          <cell r="U752">
            <v>16444</v>
          </cell>
          <cell r="V752">
            <v>14472</v>
          </cell>
          <cell r="W752" t="e">
            <v>#DIV/0!</v>
          </cell>
          <cell r="X752">
            <v>16444</v>
          </cell>
          <cell r="Y752" t="e">
            <v>#DIV/0!</v>
          </cell>
          <cell r="Z752">
            <v>0.03</v>
          </cell>
        </row>
        <row r="753">
          <cell r="A753" t="str">
            <v>T749</v>
          </cell>
          <cell r="B753">
            <v>749</v>
          </cell>
          <cell r="C753">
            <v>1821</v>
          </cell>
          <cell r="D753" t="str">
            <v>GARCIA SALAZAR ARIADNA MONICA</v>
          </cell>
          <cell r="E753">
            <v>42156</v>
          </cell>
          <cell r="F753" t="str">
            <v>N/A</v>
          </cell>
          <cell r="G753" t="str">
            <v>DIRECCION DE SERVICIOS MEDICOS</v>
          </cell>
          <cell r="H753" t="str">
            <v>UNIMEF JAVIER MINA</v>
          </cell>
          <cell r="I753" t="str">
            <v>DENTISTA</v>
          </cell>
          <cell r="J753" t="str">
            <v>TR</v>
          </cell>
          <cell r="K753" t="str">
            <v>1 2 22 4 PR24 24</v>
          </cell>
          <cell r="P753">
            <v>0</v>
          </cell>
          <cell r="Q753" t="str">
            <v>11</v>
          </cell>
          <cell r="R753">
            <v>14472</v>
          </cell>
          <cell r="S753">
            <v>0</v>
          </cell>
          <cell r="T753">
            <v>0</v>
          </cell>
          <cell r="U753">
            <v>14472</v>
          </cell>
          <cell r="V753">
            <v>14472</v>
          </cell>
          <cell r="W753" t="e">
            <v>#DIV/0!</v>
          </cell>
          <cell r="X753">
            <v>14472</v>
          </cell>
          <cell r="Y753" t="e">
            <v>#DIV/0!</v>
          </cell>
          <cell r="Z753">
            <v>0.03</v>
          </cell>
        </row>
        <row r="754">
          <cell r="A754" t="str">
            <v>T750</v>
          </cell>
          <cell r="B754">
            <v>750</v>
          </cell>
          <cell r="C754">
            <v>2190</v>
          </cell>
          <cell r="D754" t="str">
            <v>DELGADO RAMOS ANA VICTORIA</v>
          </cell>
          <cell r="E754">
            <v>43467</v>
          </cell>
          <cell r="F754" t="str">
            <v>N/A</v>
          </cell>
          <cell r="G754" t="str">
            <v>DIRECCION DE SERVICIOS MEDICOS</v>
          </cell>
          <cell r="H754" t="str">
            <v>UNIMEF JAVIER MINA</v>
          </cell>
          <cell r="I754" t="str">
            <v>ASISTENTE MEDICO</v>
          </cell>
          <cell r="J754" t="str">
            <v>TR</v>
          </cell>
          <cell r="K754" t="str">
            <v>1 2 22 4 PR24 24</v>
          </cell>
          <cell r="P754">
            <v>0</v>
          </cell>
          <cell r="Q754" t="str">
            <v>11</v>
          </cell>
          <cell r="R754">
            <v>14472</v>
          </cell>
          <cell r="S754">
            <v>0</v>
          </cell>
          <cell r="T754">
            <v>0</v>
          </cell>
          <cell r="U754">
            <v>14472</v>
          </cell>
          <cell r="V754">
            <v>14472</v>
          </cell>
          <cell r="W754" t="e">
            <v>#DIV/0!</v>
          </cell>
          <cell r="X754">
            <v>14472</v>
          </cell>
          <cell r="Y754" t="e">
            <v>#DIV/0!</v>
          </cell>
          <cell r="Z754">
            <v>0.03</v>
          </cell>
        </row>
        <row r="755">
          <cell r="A755" t="str">
            <v>B751</v>
          </cell>
          <cell r="B755">
            <v>751</v>
          </cell>
          <cell r="C755">
            <v>1531</v>
          </cell>
          <cell r="D755" t="str">
            <v>GOMEZ HERRERA ROMELIA</v>
          </cell>
          <cell r="E755">
            <v>41244</v>
          </cell>
          <cell r="F755" t="str">
            <v>SIEIPEJAL</v>
          </cell>
          <cell r="G755" t="str">
            <v>DIRECCION DE SERVICIOS MEDICOS</v>
          </cell>
          <cell r="H755" t="str">
            <v>UNIMEF JAVIER MINA</v>
          </cell>
          <cell r="I755" t="str">
            <v>RECEPCIONISTA</v>
          </cell>
          <cell r="J755" t="str">
            <v>BS</v>
          </cell>
          <cell r="K755" t="str">
            <v>1 2 22 4 PR24 24</v>
          </cell>
          <cell r="P755">
            <v>0</v>
          </cell>
          <cell r="Q755" t="str">
            <v>10</v>
          </cell>
          <cell r="R755">
            <v>13726</v>
          </cell>
          <cell r="S755">
            <v>1046</v>
          </cell>
          <cell r="T755">
            <v>866</v>
          </cell>
          <cell r="U755">
            <v>15638</v>
          </cell>
          <cell r="V755">
            <v>13726</v>
          </cell>
          <cell r="W755" t="e">
            <v>#DIV/0!</v>
          </cell>
          <cell r="X755">
            <v>15638</v>
          </cell>
          <cell r="Y755" t="e">
            <v>#DIV/0!</v>
          </cell>
          <cell r="Z755" t="str">
            <v/>
          </cell>
        </row>
        <row r="756">
          <cell r="A756" t="str">
            <v>B752</v>
          </cell>
          <cell r="B756">
            <v>752</v>
          </cell>
          <cell r="C756">
            <v>1476</v>
          </cell>
          <cell r="D756" t="str">
            <v>MERCADO MERCADO MARIA DEL ROCIO</v>
          </cell>
          <cell r="E756">
            <v>43147</v>
          </cell>
          <cell r="F756" t="str">
            <v>STIPEJAL</v>
          </cell>
          <cell r="G756" t="str">
            <v>DIRECCION DE SERVICIOS MEDICOS</v>
          </cell>
          <cell r="H756" t="str">
            <v>UNIMEF JAVIER MINA</v>
          </cell>
          <cell r="I756" t="str">
            <v>RECEPCIONISTA</v>
          </cell>
          <cell r="J756" t="str">
            <v>BS</v>
          </cell>
          <cell r="K756" t="str">
            <v>1 2 22 4 PR24 24</v>
          </cell>
          <cell r="P756">
            <v>0</v>
          </cell>
          <cell r="Q756" t="str">
            <v>10</v>
          </cell>
          <cell r="R756">
            <v>13726</v>
          </cell>
          <cell r="S756">
            <v>1046</v>
          </cell>
          <cell r="T756">
            <v>866</v>
          </cell>
          <cell r="U756">
            <v>15638</v>
          </cell>
          <cell r="V756">
            <v>13726</v>
          </cell>
          <cell r="W756" t="e">
            <v>#DIV/0!</v>
          </cell>
          <cell r="X756">
            <v>15638</v>
          </cell>
          <cell r="Y756" t="e">
            <v>#DIV/0!</v>
          </cell>
          <cell r="Z756" t="str">
            <v/>
          </cell>
        </row>
        <row r="757">
          <cell r="A757" t="str">
            <v>B753</v>
          </cell>
          <cell r="B757">
            <v>753</v>
          </cell>
          <cell r="C757">
            <v>1300</v>
          </cell>
          <cell r="D757" t="str">
            <v>RAMIREZ RUIZ LETICIA ALEJANDRA</v>
          </cell>
          <cell r="E757">
            <v>43116</v>
          </cell>
          <cell r="F757" t="str">
            <v>STIPEJAL</v>
          </cell>
          <cell r="G757" t="str">
            <v>DIRECCION DE SERVICIOS MEDICOS</v>
          </cell>
          <cell r="H757" t="str">
            <v>UNIMEF JAVIER MINA</v>
          </cell>
          <cell r="I757" t="str">
            <v>AUXILIAR DE LABORATORIO</v>
          </cell>
          <cell r="J757" t="str">
            <v>BS</v>
          </cell>
          <cell r="K757" t="str">
            <v>1 2 22 4 PR24 24</v>
          </cell>
          <cell r="P757">
            <v>0</v>
          </cell>
          <cell r="Q757" t="str">
            <v>10</v>
          </cell>
          <cell r="R757">
            <v>13726</v>
          </cell>
          <cell r="S757">
            <v>1046</v>
          </cell>
          <cell r="T757">
            <v>866</v>
          </cell>
          <cell r="U757">
            <v>15638</v>
          </cell>
          <cell r="V757">
            <v>13726</v>
          </cell>
          <cell r="W757" t="e">
            <v>#DIV/0!</v>
          </cell>
          <cell r="X757">
            <v>15638</v>
          </cell>
          <cell r="Y757" t="e">
            <v>#DIV/0!</v>
          </cell>
          <cell r="Z757" t="str">
            <v/>
          </cell>
        </row>
        <row r="758">
          <cell r="A758" t="str">
            <v>B754</v>
          </cell>
          <cell r="B758">
            <v>754</v>
          </cell>
          <cell r="C758">
            <v>1536</v>
          </cell>
          <cell r="D758" t="str">
            <v>VEGA SANTOS GLORIA CECILIA</v>
          </cell>
          <cell r="E758">
            <v>43147</v>
          </cell>
          <cell r="F758" t="str">
            <v>STIPEJAL</v>
          </cell>
          <cell r="G758" t="str">
            <v>DIRECCION DE SERVICIOS MEDICOS</v>
          </cell>
          <cell r="H758" t="str">
            <v>UNIMEF JAVIER MINA</v>
          </cell>
          <cell r="I758" t="str">
            <v>AUXILIAR DE LABORATORIO</v>
          </cell>
          <cell r="J758" t="str">
            <v>BS</v>
          </cell>
          <cell r="K758" t="str">
            <v>1 2 22 4 PR24 24</v>
          </cell>
          <cell r="P758">
            <v>0</v>
          </cell>
          <cell r="Q758" t="str">
            <v>10</v>
          </cell>
          <cell r="R758">
            <v>13726</v>
          </cell>
          <cell r="S758">
            <v>1046</v>
          </cell>
          <cell r="T758">
            <v>866</v>
          </cell>
          <cell r="U758">
            <v>15638</v>
          </cell>
          <cell r="V758">
            <v>13726</v>
          </cell>
          <cell r="W758" t="e">
            <v>#DIV/0!</v>
          </cell>
          <cell r="X758">
            <v>15638</v>
          </cell>
          <cell r="Y758" t="e">
            <v>#DIV/0!</v>
          </cell>
          <cell r="Z758" t="str">
            <v/>
          </cell>
        </row>
        <row r="759">
          <cell r="A759" t="str">
            <v>T755</v>
          </cell>
          <cell r="B759">
            <v>755</v>
          </cell>
          <cell r="C759">
            <v>2158</v>
          </cell>
          <cell r="D759" t="str">
            <v>MACIAS DELGADO NORMA AMELIA</v>
          </cell>
          <cell r="E759">
            <v>43450</v>
          </cell>
          <cell r="F759" t="str">
            <v>N/A</v>
          </cell>
          <cell r="G759" t="str">
            <v>DIRECCION DE SERVICIOS MEDICOS</v>
          </cell>
          <cell r="H759" t="str">
            <v>UNIMEF JAVIER MINA</v>
          </cell>
          <cell r="I759" t="str">
            <v>SUPERVISOR DE FARMACIA</v>
          </cell>
          <cell r="J759" t="str">
            <v>TR</v>
          </cell>
          <cell r="K759" t="str">
            <v>1 2 22 4 PR24 24</v>
          </cell>
          <cell r="P759">
            <v>0</v>
          </cell>
          <cell r="Q759" t="str">
            <v>09</v>
          </cell>
          <cell r="R759">
            <v>13401</v>
          </cell>
          <cell r="S759">
            <v>0</v>
          </cell>
          <cell r="T759">
            <v>0</v>
          </cell>
          <cell r="U759">
            <v>13401</v>
          </cell>
          <cell r="V759">
            <v>13401</v>
          </cell>
          <cell r="W759" t="e">
            <v>#DIV/0!</v>
          </cell>
          <cell r="X759">
            <v>13401</v>
          </cell>
          <cell r="Y759" t="e">
            <v>#DIV/0!</v>
          </cell>
          <cell r="Z759" t="str">
            <v/>
          </cell>
        </row>
        <row r="760">
          <cell r="A760" t="str">
            <v>T756</v>
          </cell>
          <cell r="B760">
            <v>756</v>
          </cell>
          <cell r="C760">
            <v>2314</v>
          </cell>
          <cell r="D760" t="str">
            <v>SAINZ NAVA EDUARDO ROBERTO</v>
          </cell>
          <cell r="E760">
            <v>43770</v>
          </cell>
          <cell r="F760" t="str">
            <v>N/A</v>
          </cell>
          <cell r="G760" t="str">
            <v>DIRECCION DE SERVICIOS MEDICOS</v>
          </cell>
          <cell r="H760" t="str">
            <v>UNIMEF JAVIER MINA</v>
          </cell>
          <cell r="I760" t="str">
            <v>AUXILIAR DE FARMACIA</v>
          </cell>
          <cell r="J760" t="str">
            <v>TR</v>
          </cell>
          <cell r="K760" t="str">
            <v>1 2 22 4 PR24 24</v>
          </cell>
          <cell r="P760">
            <v>0</v>
          </cell>
          <cell r="Q760" t="str">
            <v>03</v>
          </cell>
          <cell r="R760">
            <v>10720</v>
          </cell>
          <cell r="S760">
            <v>0</v>
          </cell>
          <cell r="T760">
            <v>0</v>
          </cell>
          <cell r="U760">
            <v>10720</v>
          </cell>
          <cell r="V760">
            <v>10720</v>
          </cell>
          <cell r="W760" t="e">
            <v>#DIV/0!</v>
          </cell>
          <cell r="X760">
            <v>10720</v>
          </cell>
          <cell r="Y760" t="e">
            <v>#DIV/0!</v>
          </cell>
          <cell r="Z760" t="str">
            <v/>
          </cell>
        </row>
        <row r="761">
          <cell r="A761" t="str">
            <v>T757</v>
          </cell>
          <cell r="B761">
            <v>757</v>
          </cell>
          <cell r="C761">
            <v>2155</v>
          </cell>
          <cell r="D761" t="str">
            <v>FERNANDEZ LOPEZ ALEXIS FERNANDO</v>
          </cell>
          <cell r="E761">
            <v>43450</v>
          </cell>
          <cell r="F761" t="str">
            <v>N/A</v>
          </cell>
          <cell r="G761" t="str">
            <v>DIRECCION DE SERVICIOS MEDICOS</v>
          </cell>
          <cell r="H761" t="str">
            <v>UNIMEF JAVIER MINA</v>
          </cell>
          <cell r="I761" t="str">
            <v>AUXILIAR DE FARMACIA</v>
          </cell>
          <cell r="J761" t="str">
            <v>TR</v>
          </cell>
          <cell r="K761" t="str">
            <v>1 2 22 4 PR24 24</v>
          </cell>
          <cell r="P761">
            <v>0</v>
          </cell>
          <cell r="Q761" t="str">
            <v>03</v>
          </cell>
          <cell r="R761">
            <v>10720</v>
          </cell>
          <cell r="S761">
            <v>0</v>
          </cell>
          <cell r="T761">
            <v>0</v>
          </cell>
          <cell r="U761">
            <v>10720</v>
          </cell>
          <cell r="V761">
            <v>10720</v>
          </cell>
          <cell r="W761" t="e">
            <v>#DIV/0!</v>
          </cell>
          <cell r="X761">
            <v>10720</v>
          </cell>
          <cell r="Y761" t="e">
            <v>#DIV/0!</v>
          </cell>
          <cell r="Z761" t="str">
            <v/>
          </cell>
        </row>
        <row r="762">
          <cell r="A762" t="str">
            <v>T758</v>
          </cell>
          <cell r="B762">
            <v>758</v>
          </cell>
          <cell r="C762">
            <v>2225</v>
          </cell>
          <cell r="D762" t="str">
            <v>ARAMBULA HERNANDEZ JUAN CARLOS</v>
          </cell>
          <cell r="E762">
            <v>43497</v>
          </cell>
          <cell r="F762" t="str">
            <v>N/A</v>
          </cell>
          <cell r="G762" t="str">
            <v>DIRECCION DE SERVICIOS MEDICOS</v>
          </cell>
          <cell r="H762" t="str">
            <v>UNIMEF JAVIER MINA</v>
          </cell>
          <cell r="I762" t="str">
            <v>AUXILIAR DE FARMACIA</v>
          </cell>
          <cell r="J762" t="str">
            <v>TR</v>
          </cell>
          <cell r="K762" t="str">
            <v>1 2 22 4 PR24 24</v>
          </cell>
          <cell r="P762">
            <v>0</v>
          </cell>
          <cell r="Q762" t="str">
            <v>03</v>
          </cell>
          <cell r="R762">
            <v>10720</v>
          </cell>
          <cell r="S762">
            <v>0</v>
          </cell>
          <cell r="T762">
            <v>0</v>
          </cell>
          <cell r="U762">
            <v>10720</v>
          </cell>
          <cell r="V762">
            <v>10720</v>
          </cell>
          <cell r="W762" t="e">
            <v>#DIV/0!</v>
          </cell>
          <cell r="X762">
            <v>10720</v>
          </cell>
          <cell r="Y762" t="e">
            <v>#DIV/0!</v>
          </cell>
          <cell r="Z762" t="str">
            <v/>
          </cell>
        </row>
        <row r="763">
          <cell r="A763" t="str">
            <v>B759</v>
          </cell>
          <cell r="B763">
            <v>759</v>
          </cell>
          <cell r="C763">
            <v>579</v>
          </cell>
          <cell r="D763" t="str">
            <v>AGUIRRE ULLOA MONICA DEL ROCIO</v>
          </cell>
          <cell r="E763">
            <v>36708</v>
          </cell>
          <cell r="F763" t="str">
            <v>STIPEJAL</v>
          </cell>
          <cell r="G763" t="str">
            <v>DIRECCION DE SERVICIOS MEDICOS</v>
          </cell>
          <cell r="H763" t="str">
            <v>UNIMEF JAVIER MINA</v>
          </cell>
          <cell r="I763" t="str">
            <v>ASISTENTE ADMINISTRATIVO A</v>
          </cell>
          <cell r="J763" t="str">
            <v>BS</v>
          </cell>
          <cell r="K763" t="str">
            <v>1 2 22 4 PR24 24</v>
          </cell>
          <cell r="P763">
            <v>0</v>
          </cell>
          <cell r="Q763" t="str">
            <v>00</v>
          </cell>
          <cell r="R763">
            <v>14895</v>
          </cell>
          <cell r="S763">
            <v>1000</v>
          </cell>
          <cell r="T763">
            <v>955</v>
          </cell>
          <cell r="U763">
            <v>16850</v>
          </cell>
          <cell r="V763">
            <v>14895</v>
          </cell>
          <cell r="W763" t="e">
            <v>#DIV/0!</v>
          </cell>
          <cell r="X763">
            <v>16850</v>
          </cell>
          <cell r="Y763" t="e">
            <v>#DIV/0!</v>
          </cell>
          <cell r="Z763" t="str">
            <v/>
          </cell>
        </row>
        <row r="764">
          <cell r="A764" t="str">
            <v>B760</v>
          </cell>
          <cell r="B764">
            <v>760</v>
          </cell>
          <cell r="C764">
            <v>1620</v>
          </cell>
          <cell r="D764" t="str">
            <v>ESCALERA POSOS ALMA DELIA</v>
          </cell>
          <cell r="E764">
            <v>41655</v>
          </cell>
          <cell r="F764" t="str">
            <v>SIEIPEJAL</v>
          </cell>
          <cell r="G764" t="str">
            <v>DIRECCION DE SERVICIOS MEDICOS</v>
          </cell>
          <cell r="H764" t="str">
            <v>UNIMEF JAVIER MINA</v>
          </cell>
          <cell r="I764" t="str">
            <v>ASISTENTE ADMINISTRATIVO A</v>
          </cell>
          <cell r="J764" t="str">
            <v>BS</v>
          </cell>
          <cell r="K764" t="str">
            <v>1 2 22 4 PR24 24</v>
          </cell>
          <cell r="P764">
            <v>0</v>
          </cell>
          <cell r="Q764" t="str">
            <v>00</v>
          </cell>
          <cell r="R764">
            <v>14895</v>
          </cell>
          <cell r="S764">
            <v>1000</v>
          </cell>
          <cell r="T764">
            <v>955</v>
          </cell>
          <cell r="U764">
            <v>16850</v>
          </cell>
          <cell r="V764">
            <v>14895</v>
          </cell>
          <cell r="W764" t="e">
            <v>#DIV/0!</v>
          </cell>
          <cell r="X764">
            <v>16850</v>
          </cell>
          <cell r="Y764" t="e">
            <v>#DIV/0!</v>
          </cell>
          <cell r="Z764" t="str">
            <v/>
          </cell>
        </row>
        <row r="765">
          <cell r="A765" t="str">
            <v>B761</v>
          </cell>
          <cell r="B765">
            <v>761</v>
          </cell>
          <cell r="C765">
            <v>1190</v>
          </cell>
          <cell r="D765" t="str">
            <v>VELIZ HERNANDEZ WENDY ELIZABETH</v>
          </cell>
          <cell r="E765">
            <v>39681</v>
          </cell>
          <cell r="F765" t="str">
            <v>STIPEJAL</v>
          </cell>
          <cell r="G765" t="str">
            <v>DIRECCION DE SERVICIOS MEDICOS</v>
          </cell>
          <cell r="H765" t="str">
            <v>UNIMEF JAVIER MINA</v>
          </cell>
          <cell r="I765" t="str">
            <v>CONTROLISTA DE MEDICAMENTOS</v>
          </cell>
          <cell r="J765" t="str">
            <v>BS</v>
          </cell>
          <cell r="K765" t="str">
            <v>1 2 22 4 PR24 24</v>
          </cell>
          <cell r="P765">
            <v>0</v>
          </cell>
          <cell r="Q765" t="str">
            <v>00</v>
          </cell>
          <cell r="R765">
            <v>14462</v>
          </cell>
          <cell r="S765">
            <v>1000</v>
          </cell>
          <cell r="T765">
            <v>955</v>
          </cell>
          <cell r="U765">
            <v>16417</v>
          </cell>
          <cell r="V765">
            <v>14462</v>
          </cell>
          <cell r="W765" t="e">
            <v>#DIV/0!</v>
          </cell>
          <cell r="X765">
            <v>16417</v>
          </cell>
          <cell r="Y765" t="e">
            <v>#DIV/0!</v>
          </cell>
          <cell r="Z765" t="str">
            <v/>
          </cell>
        </row>
        <row r="766">
          <cell r="A766" t="str">
            <v>B762</v>
          </cell>
          <cell r="B766">
            <v>762</v>
          </cell>
          <cell r="C766">
            <v>1635</v>
          </cell>
          <cell r="D766" t="str">
            <v>PLASCENCIA RAMOS LUIS RODOLFO</v>
          </cell>
          <cell r="E766">
            <v>43389</v>
          </cell>
          <cell r="F766" t="str">
            <v>STIPEJAL</v>
          </cell>
          <cell r="G766" t="str">
            <v>DIRECCION DE SERVICIOS MEDICOS</v>
          </cell>
          <cell r="H766" t="str">
            <v>UNIMEF JAVIER MINA</v>
          </cell>
          <cell r="I766" t="str">
            <v>AUXILIAR DE FARMACIA</v>
          </cell>
          <cell r="J766" t="str">
            <v>BS</v>
          </cell>
          <cell r="K766" t="str">
            <v>1 2 22 4 PR24 24</v>
          </cell>
          <cell r="P766">
            <v>0</v>
          </cell>
          <cell r="Q766" t="str">
            <v>00</v>
          </cell>
          <cell r="R766">
            <v>12573</v>
          </cell>
          <cell r="S766">
            <v>1000</v>
          </cell>
          <cell r="T766">
            <v>955</v>
          </cell>
          <cell r="U766">
            <v>14528</v>
          </cell>
          <cell r="V766">
            <v>12573</v>
          </cell>
          <cell r="W766" t="e">
            <v>#DIV/0!</v>
          </cell>
          <cell r="X766">
            <v>14528</v>
          </cell>
          <cell r="Y766" t="e">
            <v>#DIV/0!</v>
          </cell>
          <cell r="Z766" t="str">
            <v/>
          </cell>
        </row>
        <row r="767">
          <cell r="A767" t="str">
            <v>B763</v>
          </cell>
          <cell r="B767">
            <v>763</v>
          </cell>
          <cell r="C767">
            <v>2103</v>
          </cell>
          <cell r="D767" t="str">
            <v>VIDRIO LOPEZ JUAN</v>
          </cell>
          <cell r="E767">
            <v>43440</v>
          </cell>
          <cell r="F767" t="str">
            <v>N/A</v>
          </cell>
          <cell r="G767" t="str">
            <v>DIRECCION DE SERVICIOS MEDICOS</v>
          </cell>
          <cell r="H767" t="str">
            <v>UNIMEF PILA SECA</v>
          </cell>
          <cell r="I767" t="str">
            <v>COORDINADOR DE SALUD</v>
          </cell>
          <cell r="J767" t="str">
            <v>BC</v>
          </cell>
          <cell r="K767" t="str">
            <v>1 2 22 4 PR24 89</v>
          </cell>
          <cell r="P767">
            <v>0</v>
          </cell>
          <cell r="Q767" t="str">
            <v>20</v>
          </cell>
          <cell r="R767">
            <v>35981</v>
          </cell>
          <cell r="S767">
            <v>1680</v>
          </cell>
          <cell r="T767">
            <v>1191</v>
          </cell>
          <cell r="U767">
            <v>38852</v>
          </cell>
          <cell r="V767">
            <v>35981</v>
          </cell>
          <cell r="W767" t="e">
            <v>#DIV/0!</v>
          </cell>
          <cell r="X767">
            <v>38852</v>
          </cell>
          <cell r="Y767" t="e">
            <v>#DIV/0!</v>
          </cell>
          <cell r="Z767" t="str">
            <v/>
          </cell>
        </row>
        <row r="768">
          <cell r="A768" t="str">
            <v>B764</v>
          </cell>
          <cell r="B768">
            <v>764</v>
          </cell>
          <cell r="C768">
            <v>1314</v>
          </cell>
          <cell r="D768" t="str">
            <v>SILVA AVALOS ANA ELIZABETH</v>
          </cell>
          <cell r="E768">
            <v>40634</v>
          </cell>
          <cell r="F768" t="str">
            <v>STIPEJAL</v>
          </cell>
          <cell r="G768" t="str">
            <v>DIRECCION DE SERVICIOS MEDICOS</v>
          </cell>
          <cell r="H768" t="str">
            <v>UNIMEF PILA SECA</v>
          </cell>
          <cell r="I768" t="str">
            <v>MEDICO GENERAL</v>
          </cell>
          <cell r="J768" t="str">
            <v>BS</v>
          </cell>
          <cell r="K768" t="str">
            <v>1 2 22 4 PR24 89</v>
          </cell>
          <cell r="P768">
            <v>0</v>
          </cell>
          <cell r="Q768" t="str">
            <v>18</v>
          </cell>
          <cell r="R768">
            <v>29714</v>
          </cell>
          <cell r="S768">
            <v>1465</v>
          </cell>
          <cell r="T768">
            <v>1087</v>
          </cell>
          <cell r="U768">
            <v>32266</v>
          </cell>
          <cell r="V768">
            <v>29714</v>
          </cell>
          <cell r="W768" t="e">
            <v>#DIV/0!</v>
          </cell>
          <cell r="X768">
            <v>32266</v>
          </cell>
          <cell r="Y768" t="e">
            <v>#DIV/0!</v>
          </cell>
          <cell r="Z768">
            <v>0.03</v>
          </cell>
        </row>
        <row r="769">
          <cell r="A769" t="str">
            <v>B765</v>
          </cell>
          <cell r="B769">
            <v>765</v>
          </cell>
          <cell r="C769">
            <v>843</v>
          </cell>
          <cell r="D769" t="str">
            <v>GUERRERO CEJA OSCAR EDUARDO</v>
          </cell>
          <cell r="E769">
            <v>37773</v>
          </cell>
          <cell r="F769" t="str">
            <v>STIPEJAL</v>
          </cell>
          <cell r="G769" t="str">
            <v>DIRECCION DE SERVICIOS MEDICOS</v>
          </cell>
          <cell r="H769" t="str">
            <v>UNIMEF PILA SECA</v>
          </cell>
          <cell r="I769" t="str">
            <v>DENTISTA</v>
          </cell>
          <cell r="J769" t="str">
            <v>BS</v>
          </cell>
          <cell r="K769" t="str">
            <v>1 2 22 4 PR24 89</v>
          </cell>
          <cell r="P769">
            <v>0</v>
          </cell>
          <cell r="Q769" t="str">
            <v>18</v>
          </cell>
          <cell r="R769">
            <v>29714</v>
          </cell>
          <cell r="S769">
            <v>1465</v>
          </cell>
          <cell r="T769">
            <v>1087</v>
          </cell>
          <cell r="U769">
            <v>32266</v>
          </cell>
          <cell r="V769">
            <v>29714</v>
          </cell>
          <cell r="W769" t="e">
            <v>#DIV/0!</v>
          </cell>
          <cell r="X769">
            <v>32266</v>
          </cell>
          <cell r="Y769" t="e">
            <v>#DIV/0!</v>
          </cell>
          <cell r="Z769">
            <v>0.03</v>
          </cell>
        </row>
        <row r="770">
          <cell r="A770" t="str">
            <v>B766</v>
          </cell>
          <cell r="B770">
            <v>766</v>
          </cell>
          <cell r="C770">
            <v>1699</v>
          </cell>
          <cell r="D770" t="str">
            <v>ACEVEDO HERNANDEZ RODRIGO</v>
          </cell>
          <cell r="E770">
            <v>43147</v>
          </cell>
          <cell r="F770" t="str">
            <v>STIPEJAL</v>
          </cell>
          <cell r="G770" t="str">
            <v>DIRECCION DE SERVICIOS MEDICOS</v>
          </cell>
          <cell r="H770" t="str">
            <v>UNIMEF PILA SECA</v>
          </cell>
          <cell r="I770" t="str">
            <v>MEDICO GENERAL</v>
          </cell>
          <cell r="J770" t="str">
            <v>BS</v>
          </cell>
          <cell r="K770" t="str">
            <v>1 2 22 4 PR24 89</v>
          </cell>
          <cell r="P770">
            <v>0</v>
          </cell>
          <cell r="Q770" t="str">
            <v>18</v>
          </cell>
          <cell r="R770">
            <v>29714</v>
          </cell>
          <cell r="S770">
            <v>1465</v>
          </cell>
          <cell r="T770">
            <v>1087</v>
          </cell>
          <cell r="U770">
            <v>32266</v>
          </cell>
          <cell r="V770">
            <v>29714</v>
          </cell>
          <cell r="W770" t="e">
            <v>#DIV/0!</v>
          </cell>
          <cell r="X770">
            <v>32266</v>
          </cell>
          <cell r="Y770" t="e">
            <v>#DIV/0!</v>
          </cell>
          <cell r="Z770">
            <v>0.03</v>
          </cell>
        </row>
        <row r="771">
          <cell r="A771" t="str">
            <v>B767</v>
          </cell>
          <cell r="B771">
            <v>767</v>
          </cell>
          <cell r="C771">
            <v>1702</v>
          </cell>
          <cell r="D771" t="str">
            <v>BRICIO RAMIREZ ROSA ITZEL</v>
          </cell>
          <cell r="E771">
            <v>43147</v>
          </cell>
          <cell r="F771" t="str">
            <v>STIPEJAL</v>
          </cell>
          <cell r="G771" t="str">
            <v>DIRECCION DE SERVICIOS MEDICOS</v>
          </cell>
          <cell r="H771" t="str">
            <v>UNIMEF PILA SECA</v>
          </cell>
          <cell r="I771" t="str">
            <v>MEDICO GENERAL</v>
          </cell>
          <cell r="J771" t="str">
            <v>BS</v>
          </cell>
          <cell r="K771" t="str">
            <v>1 2 22 4 PR24 89</v>
          </cell>
          <cell r="P771">
            <v>0</v>
          </cell>
          <cell r="Q771" t="str">
            <v>18</v>
          </cell>
          <cell r="R771">
            <v>29714</v>
          </cell>
          <cell r="S771">
            <v>1465</v>
          </cell>
          <cell r="T771">
            <v>1087</v>
          </cell>
          <cell r="U771">
            <v>32266</v>
          </cell>
          <cell r="V771">
            <v>29714</v>
          </cell>
          <cell r="W771" t="e">
            <v>#DIV/0!</v>
          </cell>
          <cell r="X771">
            <v>32266</v>
          </cell>
          <cell r="Y771" t="e">
            <v>#DIV/0!</v>
          </cell>
          <cell r="Z771">
            <v>0.03</v>
          </cell>
        </row>
        <row r="772">
          <cell r="A772" t="str">
            <v>B768</v>
          </cell>
          <cell r="B772">
            <v>768</v>
          </cell>
          <cell r="C772">
            <v>1712</v>
          </cell>
          <cell r="D772" t="str">
            <v>NIEVES HERNANDEZ JUAN JOSE</v>
          </cell>
          <cell r="E772">
            <v>43147</v>
          </cell>
          <cell r="F772" t="str">
            <v>STIPEJAL</v>
          </cell>
          <cell r="G772" t="str">
            <v>DIRECCION DE SERVICIOS MEDICOS</v>
          </cell>
          <cell r="H772" t="str">
            <v>UNIMEF PILA SECA</v>
          </cell>
          <cell r="I772" t="str">
            <v>MEDICO GENERAL</v>
          </cell>
          <cell r="J772" t="str">
            <v>BS</v>
          </cell>
          <cell r="K772" t="str">
            <v>1 2 22 4 PR24 89</v>
          </cell>
          <cell r="P772">
            <v>0</v>
          </cell>
          <cell r="Q772" t="str">
            <v>18</v>
          </cell>
          <cell r="R772">
            <v>29714</v>
          </cell>
          <cell r="S772">
            <v>1465</v>
          </cell>
          <cell r="T772">
            <v>1087</v>
          </cell>
          <cell r="U772">
            <v>32266</v>
          </cell>
          <cell r="V772">
            <v>29714</v>
          </cell>
          <cell r="W772" t="e">
            <v>#DIV/0!</v>
          </cell>
          <cell r="X772">
            <v>32266</v>
          </cell>
          <cell r="Y772" t="e">
            <v>#DIV/0!</v>
          </cell>
          <cell r="Z772">
            <v>0.03</v>
          </cell>
        </row>
        <row r="773">
          <cell r="A773" t="str">
            <v>T769</v>
          </cell>
          <cell r="B773">
            <v>769</v>
          </cell>
          <cell r="C773">
            <v>2196</v>
          </cell>
          <cell r="D773" t="str">
            <v>AGUIRRE SEDANO LUZ ZULEMA</v>
          </cell>
          <cell r="E773">
            <v>43467</v>
          </cell>
          <cell r="F773" t="str">
            <v>N/A</v>
          </cell>
          <cell r="G773" t="str">
            <v>DIRECCION DE SERVICIOS MEDICOS</v>
          </cell>
          <cell r="H773" t="str">
            <v>UNIMEF PILA SECA</v>
          </cell>
          <cell r="I773" t="str">
            <v>MEDICO GENERAL</v>
          </cell>
          <cell r="J773" t="str">
            <v>TR</v>
          </cell>
          <cell r="K773" t="str">
            <v>1 2 22 4 PR24 89</v>
          </cell>
          <cell r="P773">
            <v>0</v>
          </cell>
          <cell r="Q773" t="str">
            <v>18</v>
          </cell>
          <cell r="R773">
            <v>29714</v>
          </cell>
          <cell r="S773">
            <v>0</v>
          </cell>
          <cell r="T773">
            <v>0</v>
          </cell>
          <cell r="U773">
            <v>29714</v>
          </cell>
          <cell r="V773">
            <v>29714</v>
          </cell>
          <cell r="W773" t="e">
            <v>#DIV/0!</v>
          </cell>
          <cell r="X773">
            <v>29714</v>
          </cell>
          <cell r="Y773" t="e">
            <v>#DIV/0!</v>
          </cell>
          <cell r="Z773">
            <v>0.03</v>
          </cell>
        </row>
        <row r="774">
          <cell r="A774" t="str">
            <v>T770</v>
          </cell>
          <cell r="B774">
            <v>770</v>
          </cell>
          <cell r="C774">
            <v>2201</v>
          </cell>
          <cell r="D774" t="str">
            <v>DAVILA FIGUEROA MARIA LEONOR</v>
          </cell>
          <cell r="E774">
            <v>43467</v>
          </cell>
          <cell r="F774" t="str">
            <v>N/A</v>
          </cell>
          <cell r="G774" t="str">
            <v>DIRECCION DE SERVICIOS MEDICOS</v>
          </cell>
          <cell r="H774" t="str">
            <v>UNIMEF PILA SECA</v>
          </cell>
          <cell r="I774" t="str">
            <v>MEDICO GENERAL</v>
          </cell>
          <cell r="J774" t="str">
            <v>TR</v>
          </cell>
          <cell r="K774" t="str">
            <v>1 2 22 4 PR24 89</v>
          </cell>
          <cell r="P774">
            <v>0</v>
          </cell>
          <cell r="Q774" t="str">
            <v>18</v>
          </cell>
          <cell r="R774">
            <v>29714</v>
          </cell>
          <cell r="S774">
            <v>0</v>
          </cell>
          <cell r="T774">
            <v>0</v>
          </cell>
          <cell r="U774">
            <v>29714</v>
          </cell>
          <cell r="V774">
            <v>29714</v>
          </cell>
          <cell r="W774" t="e">
            <v>#DIV/0!</v>
          </cell>
          <cell r="X774">
            <v>29714</v>
          </cell>
          <cell r="Y774" t="e">
            <v>#DIV/0!</v>
          </cell>
          <cell r="Z774">
            <v>0.03</v>
          </cell>
        </row>
        <row r="775">
          <cell r="A775" t="str">
            <v>T771</v>
          </cell>
          <cell r="B775">
            <v>771</v>
          </cell>
          <cell r="C775">
            <v>2315</v>
          </cell>
          <cell r="D775" t="str">
            <v>RODRIGUEZ DURAN MARIA GUADALUPE</v>
          </cell>
          <cell r="E775">
            <v>43770</v>
          </cell>
          <cell r="F775" t="str">
            <v>N/A</v>
          </cell>
          <cell r="G775" t="str">
            <v>DIRECCION DE SERVICIOS MEDICOS</v>
          </cell>
          <cell r="H775" t="str">
            <v>UNIMEF PILA SECA</v>
          </cell>
          <cell r="I775" t="str">
            <v>MEDICO GENERAL</v>
          </cell>
          <cell r="J775" t="str">
            <v>TR</v>
          </cell>
          <cell r="K775" t="str">
            <v>1 2 22 4 PR24 89</v>
          </cell>
          <cell r="P775">
            <v>0</v>
          </cell>
          <cell r="Q775" t="str">
            <v>18</v>
          </cell>
          <cell r="R775">
            <v>29714</v>
          </cell>
          <cell r="S775">
            <v>0</v>
          </cell>
          <cell r="T775">
            <v>0</v>
          </cell>
          <cell r="U775">
            <v>29714</v>
          </cell>
          <cell r="V775">
            <v>29714</v>
          </cell>
          <cell r="W775" t="e">
            <v>#DIV/0!</v>
          </cell>
          <cell r="X775">
            <v>29714</v>
          </cell>
          <cell r="Y775" t="e">
            <v>#DIV/0!</v>
          </cell>
          <cell r="Z775">
            <v>0.03</v>
          </cell>
        </row>
        <row r="776">
          <cell r="A776" t="str">
            <v>T772</v>
          </cell>
          <cell r="B776">
            <v>772</v>
          </cell>
          <cell r="C776">
            <v>1926</v>
          </cell>
          <cell r="D776" t="str">
            <v>MARTINEZ GARCIA OSCAR CESAR</v>
          </cell>
          <cell r="E776">
            <v>42828</v>
          </cell>
          <cell r="F776" t="str">
            <v>N/A</v>
          </cell>
          <cell r="G776" t="str">
            <v>DIRECCION DE SERVICIOS MEDICOS</v>
          </cell>
          <cell r="H776" t="str">
            <v>UNIMEF PILA SECA</v>
          </cell>
          <cell r="I776" t="str">
            <v>MEDICO GENERAL</v>
          </cell>
          <cell r="J776" t="str">
            <v>TR</v>
          </cell>
          <cell r="K776" t="str">
            <v>1 2 22 4 PR24 89</v>
          </cell>
          <cell r="P776">
            <v>0</v>
          </cell>
          <cell r="Q776" t="str">
            <v>18</v>
          </cell>
          <cell r="R776">
            <v>29714</v>
          </cell>
          <cell r="S776">
            <v>0</v>
          </cell>
          <cell r="T776">
            <v>0</v>
          </cell>
          <cell r="U776">
            <v>29714</v>
          </cell>
          <cell r="V776">
            <v>29714</v>
          </cell>
          <cell r="W776" t="e">
            <v>#DIV/0!</v>
          </cell>
          <cell r="X776">
            <v>29714</v>
          </cell>
          <cell r="Y776" t="e">
            <v>#DIV/0!</v>
          </cell>
          <cell r="Z776">
            <v>0.03</v>
          </cell>
        </row>
        <row r="777">
          <cell r="A777" t="str">
            <v>T773</v>
          </cell>
          <cell r="B777">
            <v>773</v>
          </cell>
          <cell r="C777">
            <v>2186</v>
          </cell>
          <cell r="D777" t="str">
            <v>MARTINEZ ZUNO CESAR EDUARDO</v>
          </cell>
          <cell r="E777">
            <v>43467</v>
          </cell>
          <cell r="F777" t="str">
            <v>N/A</v>
          </cell>
          <cell r="G777" t="str">
            <v>DIRECCION DE SERVICIOS MEDICOS</v>
          </cell>
          <cell r="H777" t="str">
            <v>UNIMEF PILA SECA</v>
          </cell>
          <cell r="I777" t="str">
            <v>MEDICO GENERAL</v>
          </cell>
          <cell r="J777" t="str">
            <v>TR</v>
          </cell>
          <cell r="K777" t="str">
            <v>1 2 22 4 PR24 89</v>
          </cell>
          <cell r="P777">
            <v>0</v>
          </cell>
          <cell r="Q777" t="str">
            <v>18</v>
          </cell>
          <cell r="R777">
            <v>29714</v>
          </cell>
          <cell r="S777">
            <v>0</v>
          </cell>
          <cell r="T777">
            <v>0</v>
          </cell>
          <cell r="U777">
            <v>29714</v>
          </cell>
          <cell r="V777">
            <v>29714</v>
          </cell>
          <cell r="W777" t="e">
            <v>#DIV/0!</v>
          </cell>
          <cell r="X777">
            <v>29714</v>
          </cell>
          <cell r="Y777" t="e">
            <v>#DIV/0!</v>
          </cell>
          <cell r="Z777">
            <v>0.03</v>
          </cell>
        </row>
        <row r="778">
          <cell r="A778" t="str">
            <v>T774</v>
          </cell>
          <cell r="B778">
            <v>774</v>
          </cell>
          <cell r="C778">
            <v>2188</v>
          </cell>
          <cell r="D778" t="str">
            <v>MORENO DE LEON ANA PAULINA</v>
          </cell>
          <cell r="E778">
            <v>43467</v>
          </cell>
          <cell r="F778" t="str">
            <v>N/A</v>
          </cell>
          <cell r="G778" t="str">
            <v>DIRECCION DE SERVICIOS MEDICOS</v>
          </cell>
          <cell r="H778" t="str">
            <v>UNIMEF PILA SECA</v>
          </cell>
          <cell r="I778" t="str">
            <v>MEDICO GENERAL</v>
          </cell>
          <cell r="J778" t="str">
            <v>TR</v>
          </cell>
          <cell r="K778" t="str">
            <v>1 2 22 4 PR24 89</v>
          </cell>
          <cell r="P778">
            <v>0</v>
          </cell>
          <cell r="Q778" t="str">
            <v>18</v>
          </cell>
          <cell r="R778">
            <v>29714</v>
          </cell>
          <cell r="S778">
            <v>0</v>
          </cell>
          <cell r="T778">
            <v>0</v>
          </cell>
          <cell r="U778">
            <v>29714</v>
          </cell>
          <cell r="V778">
            <v>29714</v>
          </cell>
          <cell r="W778" t="e">
            <v>#DIV/0!</v>
          </cell>
          <cell r="X778">
            <v>29714</v>
          </cell>
          <cell r="Y778" t="e">
            <v>#DIV/0!</v>
          </cell>
          <cell r="Z778">
            <v>0.03</v>
          </cell>
        </row>
        <row r="779">
          <cell r="A779" t="str">
            <v>T775</v>
          </cell>
          <cell r="B779">
            <v>775</v>
          </cell>
          <cell r="C779">
            <v>1801</v>
          </cell>
          <cell r="D779" t="str">
            <v>NAVA HERNANDEZ LUIS</v>
          </cell>
          <cell r="E779">
            <v>42135</v>
          </cell>
          <cell r="F779" t="str">
            <v>N/A</v>
          </cell>
          <cell r="G779" t="str">
            <v>DIRECCION DE SERVICIOS MEDICOS</v>
          </cell>
          <cell r="H779" t="str">
            <v>UNIMEF PILA SECA</v>
          </cell>
          <cell r="I779" t="str">
            <v>MEDICO GENERAL</v>
          </cell>
          <cell r="J779" t="str">
            <v>TR</v>
          </cell>
          <cell r="K779" t="str">
            <v>1 2 22 4 PR24 89</v>
          </cell>
          <cell r="P779">
            <v>0</v>
          </cell>
          <cell r="Q779" t="str">
            <v>18</v>
          </cell>
          <cell r="R779">
            <v>29714</v>
          </cell>
          <cell r="S779">
            <v>0</v>
          </cell>
          <cell r="T779">
            <v>0</v>
          </cell>
          <cell r="U779">
            <v>29714</v>
          </cell>
          <cell r="V779">
            <v>29714</v>
          </cell>
          <cell r="W779" t="e">
            <v>#DIV/0!</v>
          </cell>
          <cell r="X779">
            <v>29714</v>
          </cell>
          <cell r="Y779" t="e">
            <v>#DIV/0!</v>
          </cell>
          <cell r="Z779">
            <v>0.03</v>
          </cell>
        </row>
        <row r="780">
          <cell r="A780" t="str">
            <v>T776</v>
          </cell>
          <cell r="B780">
            <v>776</v>
          </cell>
          <cell r="C780">
            <v>1715</v>
          </cell>
          <cell r="D780" t="str">
            <v>RIZO MENDEZ MARIA CRISTINA</v>
          </cell>
          <cell r="E780">
            <v>41730</v>
          </cell>
          <cell r="F780" t="str">
            <v>N/A</v>
          </cell>
          <cell r="G780" t="str">
            <v>DIRECCION DE SERVICIOS MEDICOS</v>
          </cell>
          <cell r="H780" t="str">
            <v>UNIMEF PILA SECA</v>
          </cell>
          <cell r="I780" t="str">
            <v>MEDICO GENERAL</v>
          </cell>
          <cell r="J780" t="str">
            <v>TR</v>
          </cell>
          <cell r="K780" t="str">
            <v>1 2 22 4 PR24 89</v>
          </cell>
          <cell r="P780">
            <v>0</v>
          </cell>
          <cell r="Q780" t="str">
            <v>18</v>
          </cell>
          <cell r="R780">
            <v>29714</v>
          </cell>
          <cell r="S780">
            <v>0</v>
          </cell>
          <cell r="T780">
            <v>0</v>
          </cell>
          <cell r="U780">
            <v>29714</v>
          </cell>
          <cell r="V780">
            <v>29714</v>
          </cell>
          <cell r="W780" t="e">
            <v>#DIV/0!</v>
          </cell>
          <cell r="X780">
            <v>29714</v>
          </cell>
          <cell r="Y780" t="e">
            <v>#DIV/0!</v>
          </cell>
          <cell r="Z780">
            <v>0.03</v>
          </cell>
        </row>
        <row r="781">
          <cell r="A781" t="str">
            <v>T777</v>
          </cell>
          <cell r="B781">
            <v>777</v>
          </cell>
          <cell r="C781">
            <v>2197</v>
          </cell>
          <cell r="D781" t="str">
            <v>RUIZ SANCHEZ TANIA</v>
          </cell>
          <cell r="E781">
            <v>43467</v>
          </cell>
          <cell r="F781" t="str">
            <v>N/A</v>
          </cell>
          <cell r="G781" t="str">
            <v>DIRECCION DE SERVICIOS MEDICOS</v>
          </cell>
          <cell r="H781" t="str">
            <v>UNIMEF PILA SECA</v>
          </cell>
          <cell r="I781" t="str">
            <v>MEDICO GENERAL</v>
          </cell>
          <cell r="J781" t="str">
            <v>TR</v>
          </cell>
          <cell r="K781" t="str">
            <v>1 2 22 4 PR24 89</v>
          </cell>
          <cell r="P781">
            <v>0</v>
          </cell>
          <cell r="Q781" t="str">
            <v>18</v>
          </cell>
          <cell r="R781">
            <v>29714</v>
          </cell>
          <cell r="S781">
            <v>0</v>
          </cell>
          <cell r="T781">
            <v>0</v>
          </cell>
          <cell r="U781">
            <v>29714</v>
          </cell>
          <cell r="V781">
            <v>29714</v>
          </cell>
          <cell r="W781" t="e">
            <v>#DIV/0!</v>
          </cell>
          <cell r="X781">
            <v>29714</v>
          </cell>
          <cell r="Y781" t="e">
            <v>#DIV/0!</v>
          </cell>
          <cell r="Z781">
            <v>0.03</v>
          </cell>
        </row>
        <row r="782">
          <cell r="A782" t="str">
            <v>T778</v>
          </cell>
          <cell r="B782">
            <v>778</v>
          </cell>
          <cell r="C782">
            <v>1706</v>
          </cell>
          <cell r="D782" t="str">
            <v>GAYA CAMACHO JAVIER</v>
          </cell>
          <cell r="E782">
            <v>43528</v>
          </cell>
          <cell r="F782" t="str">
            <v>N/A</v>
          </cell>
          <cell r="G782" t="str">
            <v>DIRECCION DE SERVICIOS MEDICOS</v>
          </cell>
          <cell r="H782" t="str">
            <v>UNIMEF PILA SECA</v>
          </cell>
          <cell r="I782" t="str">
            <v>MEDICO GENERAL</v>
          </cell>
          <cell r="J782" t="str">
            <v>TR</v>
          </cell>
          <cell r="K782" t="str">
            <v>1 2 22 4 PR24 89</v>
          </cell>
          <cell r="P782">
            <v>0</v>
          </cell>
          <cell r="Q782" t="str">
            <v>18</v>
          </cell>
          <cell r="R782">
            <v>29714</v>
          </cell>
          <cell r="S782">
            <v>0</v>
          </cell>
          <cell r="T782">
            <v>0</v>
          </cell>
          <cell r="U782">
            <v>29714</v>
          </cell>
          <cell r="V782">
            <v>29714</v>
          </cell>
          <cell r="W782" t="e">
            <v>#DIV/0!</v>
          </cell>
          <cell r="X782">
            <v>29714</v>
          </cell>
          <cell r="Y782" t="e">
            <v>#DIV/0!</v>
          </cell>
          <cell r="Z782">
            <v>0.03</v>
          </cell>
        </row>
        <row r="783">
          <cell r="A783" t="str">
            <v>T779</v>
          </cell>
          <cell r="B783">
            <v>779</v>
          </cell>
          <cell r="C783">
            <v>2191</v>
          </cell>
          <cell r="D783" t="str">
            <v>SANCHEZ LOPEZ LORENZO ISRAEL</v>
          </cell>
          <cell r="E783">
            <v>43467</v>
          </cell>
          <cell r="F783" t="str">
            <v>N/A</v>
          </cell>
          <cell r="G783" t="str">
            <v>DIRECCION DE SERVICIOS MEDICOS</v>
          </cell>
          <cell r="H783" t="str">
            <v>UNIMEF PILA SECA</v>
          </cell>
          <cell r="I783" t="str">
            <v>MEDICO GENERAL</v>
          </cell>
          <cell r="J783" t="str">
            <v>TR</v>
          </cell>
          <cell r="K783" t="str">
            <v>1 2 22 4 PR24 89</v>
          </cell>
          <cell r="P783">
            <v>0</v>
          </cell>
          <cell r="Q783" t="str">
            <v>18</v>
          </cell>
          <cell r="R783">
            <v>29714</v>
          </cell>
          <cell r="S783">
            <v>0</v>
          </cell>
          <cell r="T783">
            <v>0</v>
          </cell>
          <cell r="U783">
            <v>29714</v>
          </cell>
          <cell r="V783">
            <v>29714</v>
          </cell>
          <cell r="W783" t="e">
            <v>#DIV/0!</v>
          </cell>
          <cell r="X783">
            <v>29714</v>
          </cell>
          <cell r="Y783" t="e">
            <v>#DIV/0!</v>
          </cell>
          <cell r="Z783">
            <v>0.03</v>
          </cell>
        </row>
        <row r="784">
          <cell r="A784" t="str">
            <v>T780</v>
          </cell>
          <cell r="B784">
            <v>780</v>
          </cell>
          <cell r="C784">
            <v>1618</v>
          </cell>
          <cell r="D784" t="str">
            <v>SILVA SOLIS GERARDO</v>
          </cell>
          <cell r="E784">
            <v>41563</v>
          </cell>
          <cell r="F784" t="str">
            <v>N/A</v>
          </cell>
          <cell r="G784" t="str">
            <v>DIRECCION DE SERVICIOS MEDICOS</v>
          </cell>
          <cell r="H784" t="str">
            <v>UNIMEF PILA SECA</v>
          </cell>
          <cell r="I784" t="str">
            <v>MEDICO GENERAL</v>
          </cell>
          <cell r="J784" t="str">
            <v>TR</v>
          </cell>
          <cell r="K784" t="str">
            <v>1 2 22 4 PR24 89</v>
          </cell>
          <cell r="P784">
            <v>0</v>
          </cell>
          <cell r="Q784" t="str">
            <v>18</v>
          </cell>
          <cell r="R784">
            <v>29714</v>
          </cell>
          <cell r="S784">
            <v>0</v>
          </cell>
          <cell r="T784">
            <v>0</v>
          </cell>
          <cell r="U784">
            <v>29714</v>
          </cell>
          <cell r="V784">
            <v>29714</v>
          </cell>
          <cell r="W784" t="e">
            <v>#DIV/0!</v>
          </cell>
          <cell r="X784">
            <v>29714</v>
          </cell>
          <cell r="Y784" t="e">
            <v>#DIV/0!</v>
          </cell>
          <cell r="Z784">
            <v>0.03</v>
          </cell>
        </row>
        <row r="785">
          <cell r="A785" t="str">
            <v>T781</v>
          </cell>
          <cell r="B785">
            <v>781</v>
          </cell>
          <cell r="C785">
            <v>2198</v>
          </cell>
          <cell r="D785" t="str">
            <v>TELLEZ ARCE JAVIER</v>
          </cell>
          <cell r="E785">
            <v>43467</v>
          </cell>
          <cell r="F785" t="str">
            <v>N/A</v>
          </cell>
          <cell r="G785" t="str">
            <v>DIRECCION DE SERVICIOS MEDICOS</v>
          </cell>
          <cell r="H785" t="str">
            <v>UNIMEF PILA SECA</v>
          </cell>
          <cell r="I785" t="str">
            <v>MEDICO GENERAL</v>
          </cell>
          <cell r="J785" t="str">
            <v>TR</v>
          </cell>
          <cell r="K785" t="str">
            <v>1 2 22 4 PR24 89</v>
          </cell>
          <cell r="P785">
            <v>0</v>
          </cell>
          <cell r="Q785" t="str">
            <v>18</v>
          </cell>
          <cell r="R785">
            <v>29714</v>
          </cell>
          <cell r="S785">
            <v>0</v>
          </cell>
          <cell r="T785">
            <v>0</v>
          </cell>
          <cell r="U785">
            <v>29714</v>
          </cell>
          <cell r="V785">
            <v>29714</v>
          </cell>
          <cell r="W785" t="e">
            <v>#DIV/0!</v>
          </cell>
          <cell r="X785">
            <v>29714</v>
          </cell>
          <cell r="Y785" t="e">
            <v>#DIV/0!</v>
          </cell>
          <cell r="Z785">
            <v>0.03</v>
          </cell>
        </row>
        <row r="786">
          <cell r="A786" t="str">
            <v>T782</v>
          </cell>
          <cell r="B786">
            <v>782</v>
          </cell>
          <cell r="C786">
            <v>2195</v>
          </cell>
          <cell r="D786" t="str">
            <v>ZARAGOZA MEZA GISELA</v>
          </cell>
          <cell r="E786">
            <v>43467</v>
          </cell>
          <cell r="F786" t="str">
            <v>N/A</v>
          </cell>
          <cell r="G786" t="str">
            <v>DIRECCION DE SERVICIOS MEDICOS</v>
          </cell>
          <cell r="H786" t="str">
            <v>UNIMEF PILA SECA</v>
          </cell>
          <cell r="I786" t="str">
            <v>MEDICO GENERAL</v>
          </cell>
          <cell r="J786" t="str">
            <v>TR</v>
          </cell>
          <cell r="K786" t="str">
            <v>1 2 22 4 PR24 89</v>
          </cell>
          <cell r="P786">
            <v>0</v>
          </cell>
          <cell r="Q786" t="str">
            <v>18</v>
          </cell>
          <cell r="R786">
            <v>29714</v>
          </cell>
          <cell r="S786">
            <v>0</v>
          </cell>
          <cell r="T786">
            <v>0</v>
          </cell>
          <cell r="U786">
            <v>29714</v>
          </cell>
          <cell r="V786">
            <v>29714</v>
          </cell>
          <cell r="W786" t="e">
            <v>#DIV/0!</v>
          </cell>
          <cell r="X786">
            <v>29714</v>
          </cell>
          <cell r="Y786" t="e">
            <v>#DIV/0!</v>
          </cell>
          <cell r="Z786">
            <v>0.03</v>
          </cell>
        </row>
        <row r="787">
          <cell r="A787" t="str">
            <v>T783</v>
          </cell>
          <cell r="B787">
            <v>783</v>
          </cell>
          <cell r="C787">
            <v>2126</v>
          </cell>
          <cell r="D787" t="str">
            <v>REYNOSO MARTINEZ MARIA DEL ROCIO</v>
          </cell>
          <cell r="E787">
            <v>43467</v>
          </cell>
          <cell r="F787" t="str">
            <v>N/A</v>
          </cell>
          <cell r="G787" t="str">
            <v>DIRECCION DE SERVICIOS MEDICOS</v>
          </cell>
          <cell r="H787" t="str">
            <v>UNIMEF PILA SECA</v>
          </cell>
          <cell r="I787" t="str">
            <v>ANALISTA ESPECIALIZADO</v>
          </cell>
          <cell r="J787" t="str">
            <v>TR</v>
          </cell>
          <cell r="K787" t="str">
            <v>1 2 22 4 PR24 89</v>
          </cell>
          <cell r="P787">
            <v>0</v>
          </cell>
          <cell r="Q787" t="str">
            <v>13</v>
          </cell>
          <cell r="R787">
            <v>16635</v>
          </cell>
          <cell r="S787">
            <v>0</v>
          </cell>
          <cell r="T787">
            <v>0</v>
          </cell>
          <cell r="U787">
            <v>16635</v>
          </cell>
          <cell r="V787">
            <v>16635</v>
          </cell>
          <cell r="W787" t="e">
            <v>#DIV/0!</v>
          </cell>
          <cell r="X787">
            <v>16635</v>
          </cell>
          <cell r="Y787" t="e">
            <v>#DIV/0!</v>
          </cell>
          <cell r="Z787" t="str">
            <v/>
          </cell>
        </row>
        <row r="788">
          <cell r="A788" t="str">
            <v>B784</v>
          </cell>
          <cell r="B788">
            <v>784</v>
          </cell>
          <cell r="C788">
            <v>289</v>
          </cell>
          <cell r="D788" t="str">
            <v>SANCHEZ GARCIA ROCIO PATRICIA</v>
          </cell>
          <cell r="E788">
            <v>35454</v>
          </cell>
          <cell r="F788" t="str">
            <v>STIPEJAL</v>
          </cell>
          <cell r="G788" t="str">
            <v>DIRECCION DE SERVICIOS MEDICOS</v>
          </cell>
          <cell r="H788" t="str">
            <v>UNIMEF PILA SECA</v>
          </cell>
          <cell r="I788" t="str">
            <v>ASISTENTE ADMINISTRATIVO</v>
          </cell>
          <cell r="J788" t="str">
            <v>BS</v>
          </cell>
          <cell r="K788" t="str">
            <v>1 2 22 4 PR24 89</v>
          </cell>
          <cell r="P788">
            <v>0</v>
          </cell>
          <cell r="Q788" t="str">
            <v>12</v>
          </cell>
          <cell r="R788">
            <v>15441</v>
          </cell>
          <cell r="S788">
            <v>1099</v>
          </cell>
          <cell r="T788">
            <v>889</v>
          </cell>
          <cell r="U788">
            <v>17429</v>
          </cell>
          <cell r="V788">
            <v>15441</v>
          </cell>
          <cell r="W788" t="e">
            <v>#DIV/0!</v>
          </cell>
          <cell r="X788">
            <v>17429</v>
          </cell>
          <cell r="Y788" t="e">
            <v>#DIV/0!</v>
          </cell>
          <cell r="Z788" t="str">
            <v/>
          </cell>
        </row>
        <row r="789">
          <cell r="A789" t="str">
            <v>B785</v>
          </cell>
          <cell r="B789">
            <v>785</v>
          </cell>
          <cell r="C789">
            <v>580</v>
          </cell>
          <cell r="D789" t="str">
            <v>GUTIERREZ MARTIN VICTORIA</v>
          </cell>
          <cell r="E789">
            <v>36708</v>
          </cell>
          <cell r="F789" t="str">
            <v>SIEIPEJAL</v>
          </cell>
          <cell r="G789" t="str">
            <v>DIRECCION DE SERVICIOS MEDICOS</v>
          </cell>
          <cell r="H789" t="str">
            <v>UNIMEF PILA SECA</v>
          </cell>
          <cell r="I789" t="str">
            <v>ENFERMERO</v>
          </cell>
          <cell r="J789" t="str">
            <v>BS</v>
          </cell>
          <cell r="K789" t="str">
            <v>1 2 22 4 PR24 89</v>
          </cell>
          <cell r="P789">
            <v>0</v>
          </cell>
          <cell r="Q789" t="str">
            <v>12</v>
          </cell>
          <cell r="R789">
            <v>15441</v>
          </cell>
          <cell r="S789">
            <v>1099</v>
          </cell>
          <cell r="T789">
            <v>889</v>
          </cell>
          <cell r="U789">
            <v>17429</v>
          </cell>
          <cell r="V789">
            <v>15441</v>
          </cell>
          <cell r="W789" t="e">
            <v>#DIV/0!</v>
          </cell>
          <cell r="X789">
            <v>17429</v>
          </cell>
          <cell r="Y789" t="e">
            <v>#DIV/0!</v>
          </cell>
          <cell r="Z789">
            <v>0.03</v>
          </cell>
        </row>
        <row r="790">
          <cell r="A790" t="str">
            <v>B786</v>
          </cell>
          <cell r="B790">
            <v>786</v>
          </cell>
          <cell r="C790">
            <v>760</v>
          </cell>
          <cell r="D790" t="str">
            <v>NAVES GARCIA MONICA</v>
          </cell>
          <cell r="E790">
            <v>37316</v>
          </cell>
          <cell r="F790" t="str">
            <v>STIPEJAL</v>
          </cell>
          <cell r="G790" t="str">
            <v>DIRECCION DE SERVICIOS MEDICOS</v>
          </cell>
          <cell r="H790" t="str">
            <v>UNIMEF PILA SECA</v>
          </cell>
          <cell r="I790" t="str">
            <v>ENFERMERO</v>
          </cell>
          <cell r="J790" t="str">
            <v>BS</v>
          </cell>
          <cell r="K790" t="str">
            <v>1 2 22 4 PR24 89</v>
          </cell>
          <cell r="P790">
            <v>0</v>
          </cell>
          <cell r="Q790" t="str">
            <v>12</v>
          </cell>
          <cell r="R790">
            <v>15441</v>
          </cell>
          <cell r="S790">
            <v>1099</v>
          </cell>
          <cell r="T790">
            <v>889</v>
          </cell>
          <cell r="U790">
            <v>17429</v>
          </cell>
          <cell r="V790">
            <v>15441</v>
          </cell>
          <cell r="W790" t="e">
            <v>#DIV/0!</v>
          </cell>
          <cell r="X790">
            <v>17429</v>
          </cell>
          <cell r="Y790" t="e">
            <v>#DIV/0!</v>
          </cell>
          <cell r="Z790">
            <v>0.03</v>
          </cell>
        </row>
        <row r="791">
          <cell r="A791" t="str">
            <v>B787</v>
          </cell>
          <cell r="B791">
            <v>787</v>
          </cell>
          <cell r="C791">
            <v>762</v>
          </cell>
          <cell r="D791" t="str">
            <v>HUERTA SANCHEZ MARGARITA</v>
          </cell>
          <cell r="E791">
            <v>37747</v>
          </cell>
          <cell r="F791" t="str">
            <v>STIPEJAL</v>
          </cell>
          <cell r="G791" t="str">
            <v>DIRECCION DE SERVICIOS MEDICOS</v>
          </cell>
          <cell r="H791" t="str">
            <v>UNIMEF PILA SECA</v>
          </cell>
          <cell r="I791" t="str">
            <v>ENFERMERO</v>
          </cell>
          <cell r="J791" t="str">
            <v>BS</v>
          </cell>
          <cell r="K791" t="str">
            <v>1 2 22 4 PR24 89</v>
          </cell>
          <cell r="P791">
            <v>0</v>
          </cell>
          <cell r="Q791" t="str">
            <v>12</v>
          </cell>
          <cell r="R791">
            <v>15441</v>
          </cell>
          <cell r="S791">
            <v>1099</v>
          </cell>
          <cell r="T791">
            <v>889</v>
          </cell>
          <cell r="U791">
            <v>17429</v>
          </cell>
          <cell r="V791">
            <v>15441</v>
          </cell>
          <cell r="W791" t="e">
            <v>#DIV/0!</v>
          </cell>
          <cell r="X791">
            <v>17429</v>
          </cell>
          <cell r="Y791" t="e">
            <v>#DIV/0!</v>
          </cell>
          <cell r="Z791">
            <v>0.03</v>
          </cell>
        </row>
        <row r="792">
          <cell r="A792" t="str">
            <v>B788</v>
          </cell>
          <cell r="B792">
            <v>788</v>
          </cell>
          <cell r="C792">
            <v>1530</v>
          </cell>
          <cell r="D792" t="str">
            <v>REYES YEPEZ BEATRIZ ADRIANA</v>
          </cell>
          <cell r="E792">
            <v>41244</v>
          </cell>
          <cell r="F792" t="str">
            <v>STIPEJAL</v>
          </cell>
          <cell r="G792" t="str">
            <v>DIRECCION DE SERVICIOS MEDICOS</v>
          </cell>
          <cell r="H792" t="str">
            <v>UNIMEF PILA SECA</v>
          </cell>
          <cell r="I792" t="str">
            <v>ENFERMERO</v>
          </cell>
          <cell r="J792" t="str">
            <v>BS</v>
          </cell>
          <cell r="K792" t="str">
            <v>1 2 22 4 PR24 89</v>
          </cell>
          <cell r="P792">
            <v>0</v>
          </cell>
          <cell r="Q792" t="str">
            <v>12</v>
          </cell>
          <cell r="R792">
            <v>15441</v>
          </cell>
          <cell r="S792">
            <v>1099</v>
          </cell>
          <cell r="T792">
            <v>889</v>
          </cell>
          <cell r="U792">
            <v>17429</v>
          </cell>
          <cell r="V792">
            <v>15441</v>
          </cell>
          <cell r="W792" t="e">
            <v>#DIV/0!</v>
          </cell>
          <cell r="X792">
            <v>17429</v>
          </cell>
          <cell r="Y792" t="e">
            <v>#DIV/0!</v>
          </cell>
          <cell r="Z792">
            <v>0.03</v>
          </cell>
        </row>
        <row r="793">
          <cell r="A793" t="str">
            <v>B789</v>
          </cell>
          <cell r="B793">
            <v>789</v>
          </cell>
          <cell r="C793">
            <v>1616</v>
          </cell>
          <cell r="D793" t="str">
            <v>NAVARRO ROSAS LIBNI JANAI</v>
          </cell>
          <cell r="E793">
            <v>41533</v>
          </cell>
          <cell r="F793" t="str">
            <v>STIPEJAL</v>
          </cell>
          <cell r="G793" t="str">
            <v>DIRECCION DE SERVICIOS MEDICOS</v>
          </cell>
          <cell r="H793" t="str">
            <v>UNIMEF PILA SECA</v>
          </cell>
          <cell r="I793" t="str">
            <v xml:space="preserve">ENFERMERA </v>
          </cell>
          <cell r="J793" t="str">
            <v>BS</v>
          </cell>
          <cell r="K793" t="str">
            <v>1 2 22 4 PR24 89</v>
          </cell>
          <cell r="P793">
            <v>0</v>
          </cell>
          <cell r="Q793" t="str">
            <v>12</v>
          </cell>
          <cell r="R793">
            <v>15441</v>
          </cell>
          <cell r="S793">
            <v>1099</v>
          </cell>
          <cell r="T793">
            <v>889</v>
          </cell>
          <cell r="U793">
            <v>17429</v>
          </cell>
          <cell r="V793">
            <v>15441</v>
          </cell>
          <cell r="W793" t="e">
            <v>#DIV/0!</v>
          </cell>
          <cell r="X793">
            <v>17429</v>
          </cell>
          <cell r="Y793" t="e">
            <v>#DIV/0!</v>
          </cell>
          <cell r="Z793">
            <v>0.03</v>
          </cell>
        </row>
        <row r="794">
          <cell r="A794" t="str">
            <v>T790</v>
          </cell>
          <cell r="B794">
            <v>790</v>
          </cell>
          <cell r="C794">
            <v>1509</v>
          </cell>
          <cell r="D794" t="str">
            <v>ALVAREZ QUINTERO FRANCISCO JAVIER</v>
          </cell>
          <cell r="E794">
            <v>41122</v>
          </cell>
          <cell r="F794" t="str">
            <v>N/A</v>
          </cell>
          <cell r="G794" t="str">
            <v>DIRECCION DE SERVICIOS MEDICOS</v>
          </cell>
          <cell r="H794" t="str">
            <v>UNIMEF PILA SECA</v>
          </cell>
          <cell r="I794" t="str">
            <v>TECNICO RADIOLOGO</v>
          </cell>
          <cell r="J794" t="str">
            <v>TR</v>
          </cell>
          <cell r="K794" t="str">
            <v>1 2 22 4 PR24 89</v>
          </cell>
          <cell r="P794">
            <v>0</v>
          </cell>
          <cell r="Q794" t="str">
            <v>12</v>
          </cell>
          <cell r="R794">
            <v>15441</v>
          </cell>
          <cell r="S794">
            <v>0</v>
          </cell>
          <cell r="T794">
            <v>0</v>
          </cell>
          <cell r="U794">
            <v>15441</v>
          </cell>
          <cell r="V794">
            <v>15441</v>
          </cell>
          <cell r="W794" t="e">
            <v>#DIV/0!</v>
          </cell>
          <cell r="X794">
            <v>15441</v>
          </cell>
          <cell r="Y794" t="e">
            <v>#DIV/0!</v>
          </cell>
          <cell r="Z794">
            <v>0.1</v>
          </cell>
        </row>
        <row r="795">
          <cell r="A795" t="str">
            <v>B791</v>
          </cell>
          <cell r="B795">
            <v>791</v>
          </cell>
          <cell r="C795">
            <v>1478</v>
          </cell>
          <cell r="D795" t="str">
            <v>BASULTO RAMIREZ ANGELA ADRIANA</v>
          </cell>
          <cell r="E795">
            <v>43147</v>
          </cell>
          <cell r="F795" t="str">
            <v>STIPEJAL</v>
          </cell>
          <cell r="G795" t="str">
            <v>DIRECCION DE SERVICIOS MEDICOS</v>
          </cell>
          <cell r="H795" t="str">
            <v>UNIMEF PILA SECA</v>
          </cell>
          <cell r="I795" t="str">
            <v>ENFERMERO A</v>
          </cell>
          <cell r="J795" t="str">
            <v>BS</v>
          </cell>
          <cell r="K795" t="str">
            <v>1 2 22 4 PR24 89</v>
          </cell>
          <cell r="P795">
            <v>0</v>
          </cell>
          <cell r="Q795" t="str">
            <v>11</v>
          </cell>
          <cell r="R795">
            <v>14472</v>
          </cell>
          <cell r="S795">
            <v>1093</v>
          </cell>
          <cell r="T795">
            <v>879</v>
          </cell>
          <cell r="U795">
            <v>16444</v>
          </cell>
          <cell r="V795">
            <v>14472</v>
          </cell>
          <cell r="W795" t="e">
            <v>#DIV/0!</v>
          </cell>
          <cell r="X795">
            <v>16444</v>
          </cell>
          <cell r="Y795" t="e">
            <v>#DIV/0!</v>
          </cell>
          <cell r="Z795">
            <v>0.03</v>
          </cell>
        </row>
        <row r="796">
          <cell r="A796" t="str">
            <v>B792</v>
          </cell>
          <cell r="B796">
            <v>792</v>
          </cell>
          <cell r="C796">
            <v>1481</v>
          </cell>
          <cell r="D796" t="str">
            <v>ARANA GUZMAN LUZ MARIA</v>
          </cell>
          <cell r="E796">
            <v>43147</v>
          </cell>
          <cell r="F796" t="str">
            <v>STIPEJAL</v>
          </cell>
          <cell r="G796" t="str">
            <v>DIRECCION DE SERVICIOS MEDICOS</v>
          </cell>
          <cell r="H796" t="str">
            <v>UNIMEF PILA SECA</v>
          </cell>
          <cell r="I796" t="str">
            <v>ENFERMERO A</v>
          </cell>
          <cell r="J796" t="str">
            <v>BS</v>
          </cell>
          <cell r="K796" t="str">
            <v>1 2 22 4 PR24 89</v>
          </cell>
          <cell r="P796">
            <v>0</v>
          </cell>
          <cell r="Q796" t="str">
            <v>11</v>
          </cell>
          <cell r="R796">
            <v>14472</v>
          </cell>
          <cell r="S796">
            <v>1093</v>
          </cell>
          <cell r="T796">
            <v>879</v>
          </cell>
          <cell r="U796">
            <v>16444</v>
          </cell>
          <cell r="V796">
            <v>14472</v>
          </cell>
          <cell r="W796" t="e">
            <v>#DIV/0!</v>
          </cell>
          <cell r="X796">
            <v>16444</v>
          </cell>
          <cell r="Y796" t="e">
            <v>#DIV/0!</v>
          </cell>
          <cell r="Z796">
            <v>0.03</v>
          </cell>
        </row>
        <row r="797">
          <cell r="A797" t="str">
            <v>B793</v>
          </cell>
          <cell r="B797">
            <v>793</v>
          </cell>
          <cell r="C797">
            <v>1521</v>
          </cell>
          <cell r="D797" t="str">
            <v>PEREZ VERA ARTURO</v>
          </cell>
          <cell r="E797">
            <v>43147</v>
          </cell>
          <cell r="F797" t="str">
            <v>SIEIPEJAL</v>
          </cell>
          <cell r="G797" t="str">
            <v>DIRECCION DE SERVICIOS MEDICOS</v>
          </cell>
          <cell r="H797" t="str">
            <v>UNIMEF PILA SECA</v>
          </cell>
          <cell r="I797" t="str">
            <v>ENFERMERO A</v>
          </cell>
          <cell r="J797" t="str">
            <v>BS</v>
          </cell>
          <cell r="K797" t="str">
            <v>1 2 22 4 PR24 89</v>
          </cell>
          <cell r="P797">
            <v>0</v>
          </cell>
          <cell r="Q797" t="str">
            <v>11</v>
          </cell>
          <cell r="R797">
            <v>14472</v>
          </cell>
          <cell r="S797">
            <v>1093</v>
          </cell>
          <cell r="T797">
            <v>879</v>
          </cell>
          <cell r="U797">
            <v>16444</v>
          </cell>
          <cell r="V797">
            <v>14472</v>
          </cell>
          <cell r="W797" t="e">
            <v>#DIV/0!</v>
          </cell>
          <cell r="X797">
            <v>16444</v>
          </cell>
          <cell r="Y797" t="e">
            <v>#DIV/0!</v>
          </cell>
          <cell r="Z797">
            <v>0.03</v>
          </cell>
        </row>
        <row r="798">
          <cell r="A798" t="str">
            <v>T794</v>
          </cell>
          <cell r="B798">
            <v>794</v>
          </cell>
          <cell r="C798">
            <v>2295</v>
          </cell>
          <cell r="D798" t="str">
            <v>PLASCENCIA JIMENEZ CARLA LETICIA</v>
          </cell>
          <cell r="E798">
            <v>43647</v>
          </cell>
          <cell r="F798" t="str">
            <v>N/A</v>
          </cell>
          <cell r="G798" t="str">
            <v>DIRECCION DE SERVICIOS MEDICOS</v>
          </cell>
          <cell r="H798" t="str">
            <v>UNIMEF PILA SECA</v>
          </cell>
          <cell r="I798" t="str">
            <v>DENTISTA</v>
          </cell>
          <cell r="J798" t="str">
            <v>TR</v>
          </cell>
          <cell r="K798" t="str">
            <v>1 2 22 4 PR24 89</v>
          </cell>
          <cell r="P798">
            <v>0</v>
          </cell>
          <cell r="Q798" t="str">
            <v>11</v>
          </cell>
          <cell r="R798">
            <v>14472</v>
          </cell>
          <cell r="S798">
            <v>0</v>
          </cell>
          <cell r="T798">
            <v>0</v>
          </cell>
          <cell r="U798">
            <v>14472</v>
          </cell>
          <cell r="V798">
            <v>14472</v>
          </cell>
          <cell r="W798" t="e">
            <v>#DIV/0!</v>
          </cell>
          <cell r="X798">
            <v>14472</v>
          </cell>
          <cell r="Y798" t="e">
            <v>#DIV/0!</v>
          </cell>
          <cell r="Z798">
            <v>0.03</v>
          </cell>
        </row>
        <row r="799">
          <cell r="A799" t="str">
            <v>T795</v>
          </cell>
          <cell r="B799">
            <v>795</v>
          </cell>
          <cell r="C799">
            <v>2001</v>
          </cell>
          <cell r="D799" t="str">
            <v>RAMOS HERNANDEZ LIZBET ARACELI</v>
          </cell>
          <cell r="E799">
            <v>43031</v>
          </cell>
          <cell r="F799" t="str">
            <v>N/A</v>
          </cell>
          <cell r="G799" t="str">
            <v>DIRECCION DE SERVICIOS MEDICOS</v>
          </cell>
          <cell r="H799" t="str">
            <v>UNIMEF PILA SECA</v>
          </cell>
          <cell r="I799" t="str">
            <v>DENTISTA</v>
          </cell>
          <cell r="J799" t="str">
            <v>TR</v>
          </cell>
          <cell r="K799" t="str">
            <v>1 2 22 4 PR24 89</v>
          </cell>
          <cell r="P799">
            <v>0</v>
          </cell>
          <cell r="Q799" t="str">
            <v>11</v>
          </cell>
          <cell r="R799">
            <v>14472</v>
          </cell>
          <cell r="S799">
            <v>0</v>
          </cell>
          <cell r="T799">
            <v>0</v>
          </cell>
          <cell r="U799">
            <v>14472</v>
          </cell>
          <cell r="V799">
            <v>14472</v>
          </cell>
          <cell r="W799" t="e">
            <v>#DIV/0!</v>
          </cell>
          <cell r="X799">
            <v>14472</v>
          </cell>
          <cell r="Y799" t="e">
            <v>#DIV/0!</v>
          </cell>
          <cell r="Z799">
            <v>0.03</v>
          </cell>
        </row>
        <row r="800">
          <cell r="A800" t="str">
            <v>T796</v>
          </cell>
          <cell r="B800">
            <v>796</v>
          </cell>
          <cell r="C800">
            <v>2194</v>
          </cell>
          <cell r="D800" t="str">
            <v>AVILA MOLINA ESMERALDA</v>
          </cell>
          <cell r="E800">
            <v>43467</v>
          </cell>
          <cell r="F800" t="str">
            <v>N/A</v>
          </cell>
          <cell r="G800" t="str">
            <v>DIRECCION DE SERVICIOS MEDICOS</v>
          </cell>
          <cell r="H800" t="str">
            <v>UNIMEF PILA SECA</v>
          </cell>
          <cell r="I800" t="str">
            <v>ASISTENTE MEDICO</v>
          </cell>
          <cell r="J800" t="str">
            <v>TR</v>
          </cell>
          <cell r="K800" t="str">
            <v>1 2 22 4 PR24 89</v>
          </cell>
          <cell r="P800">
            <v>0</v>
          </cell>
          <cell r="Q800" t="str">
            <v>11</v>
          </cell>
          <cell r="R800">
            <v>14472</v>
          </cell>
          <cell r="S800">
            <v>0</v>
          </cell>
          <cell r="T800">
            <v>0</v>
          </cell>
          <cell r="U800">
            <v>14472</v>
          </cell>
          <cell r="V800">
            <v>14472</v>
          </cell>
          <cell r="W800" t="e">
            <v>#DIV/0!</v>
          </cell>
          <cell r="X800">
            <v>14472</v>
          </cell>
          <cell r="Y800" t="e">
            <v>#DIV/0!</v>
          </cell>
          <cell r="Z800">
            <v>0.03</v>
          </cell>
        </row>
        <row r="801">
          <cell r="A801" t="str">
            <v>T797</v>
          </cell>
          <cell r="B801">
            <v>797</v>
          </cell>
          <cell r="C801">
            <v>1888</v>
          </cell>
          <cell r="D801" t="str">
            <v>GARCIA FLORES JORGE FERNANDO</v>
          </cell>
          <cell r="E801">
            <v>42828</v>
          </cell>
          <cell r="F801" t="str">
            <v>N/A</v>
          </cell>
          <cell r="G801" t="str">
            <v>DIRECCION DE SERVICIOS MEDICOS</v>
          </cell>
          <cell r="H801" t="str">
            <v>UNIMEF PILA SECA</v>
          </cell>
          <cell r="I801" t="str">
            <v>ASISTENTE MEDICO</v>
          </cell>
          <cell r="J801" t="str">
            <v>TR</v>
          </cell>
          <cell r="K801" t="str">
            <v>1 2 22 4 PR24 89</v>
          </cell>
          <cell r="P801">
            <v>0</v>
          </cell>
          <cell r="Q801" t="str">
            <v>11</v>
          </cell>
          <cell r="R801">
            <v>14472</v>
          </cell>
          <cell r="S801">
            <v>0</v>
          </cell>
          <cell r="T801">
            <v>0</v>
          </cell>
          <cell r="U801">
            <v>14472</v>
          </cell>
          <cell r="V801">
            <v>14472</v>
          </cell>
          <cell r="W801" t="e">
            <v>#DIV/0!</v>
          </cell>
          <cell r="X801">
            <v>14472</v>
          </cell>
          <cell r="Y801" t="e">
            <v>#DIV/0!</v>
          </cell>
          <cell r="Z801">
            <v>0.03</v>
          </cell>
        </row>
        <row r="802">
          <cell r="A802" t="str">
            <v>T798</v>
          </cell>
          <cell r="B802">
            <v>798</v>
          </cell>
          <cell r="C802">
            <v>2009</v>
          </cell>
          <cell r="D802" t="str">
            <v>GARCIA LIMON LAURA NATHALI</v>
          </cell>
          <cell r="E802">
            <v>43055</v>
          </cell>
          <cell r="F802" t="str">
            <v>N/A</v>
          </cell>
          <cell r="G802" t="str">
            <v>DIRECCION DE SERVICIOS MEDICOS</v>
          </cell>
          <cell r="H802" t="str">
            <v>UNIMEF PILA SECA</v>
          </cell>
          <cell r="I802" t="str">
            <v>ASISTENTE MEDICO</v>
          </cell>
          <cell r="J802" t="str">
            <v>TR</v>
          </cell>
          <cell r="K802" t="str">
            <v>1 2 22 4 PR24 89</v>
          </cell>
          <cell r="P802">
            <v>0</v>
          </cell>
          <cell r="Q802" t="str">
            <v>11</v>
          </cell>
          <cell r="R802">
            <v>14472</v>
          </cell>
          <cell r="S802">
            <v>0</v>
          </cell>
          <cell r="T802">
            <v>0</v>
          </cell>
          <cell r="U802">
            <v>14472</v>
          </cell>
          <cell r="V802">
            <v>14472</v>
          </cell>
          <cell r="W802" t="e">
            <v>#DIV/0!</v>
          </cell>
          <cell r="X802">
            <v>14472</v>
          </cell>
          <cell r="Y802" t="e">
            <v>#DIV/0!</v>
          </cell>
          <cell r="Z802">
            <v>0.03</v>
          </cell>
        </row>
        <row r="803">
          <cell r="A803" t="str">
            <v>T799</v>
          </cell>
          <cell r="B803">
            <v>799</v>
          </cell>
          <cell r="C803">
            <v>2181</v>
          </cell>
          <cell r="D803" t="str">
            <v>GONZALEZ GUTIERREZ LETICIA DAMARA</v>
          </cell>
          <cell r="E803">
            <v>43467</v>
          </cell>
          <cell r="F803" t="str">
            <v>N/A</v>
          </cell>
          <cell r="G803" t="str">
            <v>DIRECCION DE SERVICIOS MEDICOS</v>
          </cell>
          <cell r="H803" t="str">
            <v>UNIMEF PILA SECA</v>
          </cell>
          <cell r="I803" t="str">
            <v>ASISTENTE MEDICO</v>
          </cell>
          <cell r="J803" t="str">
            <v>TR</v>
          </cell>
          <cell r="K803" t="str">
            <v>1 2 22 4 PR24 89</v>
          </cell>
          <cell r="P803">
            <v>0</v>
          </cell>
          <cell r="Q803" t="str">
            <v>11</v>
          </cell>
          <cell r="R803">
            <v>14472</v>
          </cell>
          <cell r="S803">
            <v>0</v>
          </cell>
          <cell r="T803">
            <v>0</v>
          </cell>
          <cell r="U803">
            <v>14472</v>
          </cell>
          <cell r="V803">
            <v>14472</v>
          </cell>
          <cell r="W803" t="e">
            <v>#DIV/0!</v>
          </cell>
          <cell r="X803">
            <v>14472</v>
          </cell>
          <cell r="Y803" t="e">
            <v>#DIV/0!</v>
          </cell>
          <cell r="Z803">
            <v>0.03</v>
          </cell>
        </row>
        <row r="804">
          <cell r="A804" t="str">
            <v>T800</v>
          </cell>
          <cell r="B804">
            <v>800</v>
          </cell>
          <cell r="C804">
            <v>1522</v>
          </cell>
          <cell r="D804" t="str">
            <v>HUERTA PORTILLO ANA LUISA</v>
          </cell>
          <cell r="E804">
            <v>41230</v>
          </cell>
          <cell r="F804" t="str">
            <v>N/A</v>
          </cell>
          <cell r="G804" t="str">
            <v>DIRECCION DE SERVICIOS MEDICOS</v>
          </cell>
          <cell r="H804" t="str">
            <v>UNIMEF PILA SECA</v>
          </cell>
          <cell r="I804" t="str">
            <v>ASISTENTE MEDICO</v>
          </cell>
          <cell r="J804" t="str">
            <v>TR</v>
          </cell>
          <cell r="K804" t="str">
            <v>1 2 22 4 PR24 89</v>
          </cell>
          <cell r="P804">
            <v>0</v>
          </cell>
          <cell r="Q804" t="str">
            <v>11</v>
          </cell>
          <cell r="R804">
            <v>14472</v>
          </cell>
          <cell r="S804">
            <v>0</v>
          </cell>
          <cell r="T804">
            <v>0</v>
          </cell>
          <cell r="U804">
            <v>14472</v>
          </cell>
          <cell r="V804">
            <v>14472</v>
          </cell>
          <cell r="W804" t="e">
            <v>#DIV/0!</v>
          </cell>
          <cell r="X804">
            <v>14472</v>
          </cell>
          <cell r="Y804" t="e">
            <v>#DIV/0!</v>
          </cell>
          <cell r="Z804">
            <v>0.03</v>
          </cell>
        </row>
        <row r="805">
          <cell r="A805" t="str">
            <v>T801</v>
          </cell>
          <cell r="B805">
            <v>801</v>
          </cell>
          <cell r="C805">
            <v>2193</v>
          </cell>
          <cell r="D805" t="str">
            <v>VELAZQUEZ BECERRA MELIZA</v>
          </cell>
          <cell r="E805">
            <v>43467</v>
          </cell>
          <cell r="F805" t="str">
            <v>N/A</v>
          </cell>
          <cell r="G805" t="str">
            <v>DIRECCION DE SERVICIOS MEDICOS</v>
          </cell>
          <cell r="H805" t="str">
            <v>UNIMEF PILA SECA</v>
          </cell>
          <cell r="I805" t="str">
            <v>ASISTENTE MEDICO</v>
          </cell>
          <cell r="J805" t="str">
            <v>TR</v>
          </cell>
          <cell r="K805" t="str">
            <v>1 2 22 4 PR24 89</v>
          </cell>
          <cell r="P805">
            <v>0</v>
          </cell>
          <cell r="Q805" t="str">
            <v>11</v>
          </cell>
          <cell r="R805">
            <v>14472</v>
          </cell>
          <cell r="S805">
            <v>0</v>
          </cell>
          <cell r="T805">
            <v>0</v>
          </cell>
          <cell r="U805">
            <v>14472</v>
          </cell>
          <cell r="V805">
            <v>14472</v>
          </cell>
          <cell r="W805" t="e">
            <v>#DIV/0!</v>
          </cell>
          <cell r="X805">
            <v>14472</v>
          </cell>
          <cell r="Y805" t="e">
            <v>#DIV/0!</v>
          </cell>
          <cell r="Z805">
            <v>0.03</v>
          </cell>
        </row>
        <row r="806">
          <cell r="A806" t="str">
            <v>B802</v>
          </cell>
          <cell r="B806">
            <v>802</v>
          </cell>
          <cell r="C806">
            <v>1077</v>
          </cell>
          <cell r="D806" t="str">
            <v>OCEGUERA SANTIAGO MIRIAM</v>
          </cell>
          <cell r="E806">
            <v>39234</v>
          </cell>
          <cell r="F806" t="str">
            <v>SIEIPEJAL</v>
          </cell>
          <cell r="G806" t="str">
            <v>DIRECCION DE SERVICIOS MEDICOS</v>
          </cell>
          <cell r="H806" t="str">
            <v>UNIMEF PILA SECA</v>
          </cell>
          <cell r="I806" t="str">
            <v>RECEPCIONISTA</v>
          </cell>
          <cell r="J806" t="str">
            <v>BS</v>
          </cell>
          <cell r="K806" t="str">
            <v>1 2 22 4 PR24 89</v>
          </cell>
          <cell r="P806">
            <v>0</v>
          </cell>
          <cell r="Q806" t="str">
            <v>10</v>
          </cell>
          <cell r="R806">
            <v>13726</v>
          </cell>
          <cell r="S806">
            <v>1046</v>
          </cell>
          <cell r="T806">
            <v>866</v>
          </cell>
          <cell r="U806">
            <v>15638</v>
          </cell>
          <cell r="V806">
            <v>13726</v>
          </cell>
          <cell r="W806" t="e">
            <v>#DIV/0!</v>
          </cell>
          <cell r="X806">
            <v>15638</v>
          </cell>
          <cell r="Y806" t="e">
            <v>#DIV/0!</v>
          </cell>
          <cell r="Z806" t="str">
            <v/>
          </cell>
        </row>
        <row r="807">
          <cell r="A807" t="str">
            <v>B803</v>
          </cell>
          <cell r="B807">
            <v>803</v>
          </cell>
          <cell r="C807">
            <v>1245</v>
          </cell>
          <cell r="D807" t="str">
            <v>VIZCARRA VELAZQUEZ JULIA MONICA</v>
          </cell>
          <cell r="E807">
            <v>43116</v>
          </cell>
          <cell r="F807" t="str">
            <v>SIEIPEJAL</v>
          </cell>
          <cell r="G807" t="str">
            <v>DIRECCION DE SERVICIOS MEDICOS</v>
          </cell>
          <cell r="H807" t="str">
            <v>UNIMEF PILA SECA</v>
          </cell>
          <cell r="I807" t="str">
            <v>RECEPCIONISTA</v>
          </cell>
          <cell r="J807" t="str">
            <v>BS</v>
          </cell>
          <cell r="K807" t="str">
            <v>1 2 22 4 PR24 89</v>
          </cell>
          <cell r="P807">
            <v>0</v>
          </cell>
          <cell r="Q807" t="str">
            <v>10</v>
          </cell>
          <cell r="R807">
            <v>13726</v>
          </cell>
          <cell r="S807">
            <v>1046</v>
          </cell>
          <cell r="T807">
            <v>866</v>
          </cell>
          <cell r="U807">
            <v>15638</v>
          </cell>
          <cell r="V807">
            <v>13726</v>
          </cell>
          <cell r="W807" t="e">
            <v>#DIV/0!</v>
          </cell>
          <cell r="X807">
            <v>15638</v>
          </cell>
          <cell r="Y807" t="e">
            <v>#DIV/0!</v>
          </cell>
          <cell r="Z807" t="str">
            <v/>
          </cell>
        </row>
        <row r="808">
          <cell r="A808" t="str">
            <v>B804</v>
          </cell>
          <cell r="B808">
            <v>804</v>
          </cell>
          <cell r="C808">
            <v>1534</v>
          </cell>
          <cell r="D808" t="str">
            <v>LOPEZ OROZCO MARTHA GUADALUPE</v>
          </cell>
          <cell r="E808">
            <v>41518</v>
          </cell>
          <cell r="F808" t="str">
            <v>STIPEJAL</v>
          </cell>
          <cell r="G808" t="str">
            <v>DIRECCION DE SERVICIOS MEDICOS</v>
          </cell>
          <cell r="H808" t="str">
            <v>UNIMEF PILA SECA</v>
          </cell>
          <cell r="I808" t="str">
            <v>RECEPCIONISTA</v>
          </cell>
          <cell r="J808" t="str">
            <v>BS</v>
          </cell>
          <cell r="K808" t="str">
            <v>1 2 22 4 PR24 89</v>
          </cell>
          <cell r="P808">
            <v>0</v>
          </cell>
          <cell r="Q808" t="str">
            <v>10</v>
          </cell>
          <cell r="R808">
            <v>13726</v>
          </cell>
          <cell r="S808">
            <v>1046</v>
          </cell>
          <cell r="T808">
            <v>866</v>
          </cell>
          <cell r="U808">
            <v>15638</v>
          </cell>
          <cell r="V808">
            <v>13726</v>
          </cell>
          <cell r="W808" t="e">
            <v>#DIV/0!</v>
          </cell>
          <cell r="X808">
            <v>15638</v>
          </cell>
          <cell r="Y808" t="e">
            <v>#DIV/0!</v>
          </cell>
          <cell r="Z808" t="str">
            <v/>
          </cell>
        </row>
        <row r="809">
          <cell r="A809" t="str">
            <v>B805</v>
          </cell>
          <cell r="B809">
            <v>805</v>
          </cell>
          <cell r="C809">
            <v>1609</v>
          </cell>
          <cell r="D809" t="str">
            <v>LOMELI GALVAN ALEJANDRA MONSERRAT</v>
          </cell>
          <cell r="E809">
            <v>41518</v>
          </cell>
          <cell r="F809" t="str">
            <v>STIPEJAL</v>
          </cell>
          <cell r="G809" t="str">
            <v>DIRECCION DE SERVICIOS MEDICOS</v>
          </cell>
          <cell r="H809" t="str">
            <v>UNIMEF PILA SECA</v>
          </cell>
          <cell r="I809" t="str">
            <v>RECEPCIONISTA</v>
          </cell>
          <cell r="J809" t="str">
            <v>BS</v>
          </cell>
          <cell r="K809" t="str">
            <v>1 2 22 4 PR24 89</v>
          </cell>
          <cell r="P809">
            <v>0</v>
          </cell>
          <cell r="Q809" t="str">
            <v>10</v>
          </cell>
          <cell r="R809">
            <v>13726</v>
          </cell>
          <cell r="S809">
            <v>1046</v>
          </cell>
          <cell r="T809">
            <v>866</v>
          </cell>
          <cell r="U809">
            <v>15638</v>
          </cell>
          <cell r="V809">
            <v>13726</v>
          </cell>
          <cell r="W809" t="e">
            <v>#DIV/0!</v>
          </cell>
          <cell r="X809">
            <v>15638</v>
          </cell>
          <cell r="Y809" t="e">
            <v>#DIV/0!</v>
          </cell>
          <cell r="Z809" t="str">
            <v/>
          </cell>
        </row>
        <row r="810">
          <cell r="A810" t="str">
            <v>B806</v>
          </cell>
          <cell r="B810">
            <v>806</v>
          </cell>
          <cell r="C810">
            <v>1335</v>
          </cell>
          <cell r="D810" t="str">
            <v>AVILA SOLIS ALBERTO</v>
          </cell>
          <cell r="E810">
            <v>43116</v>
          </cell>
          <cell r="F810" t="str">
            <v>SIEIPEJAL</v>
          </cell>
          <cell r="G810" t="str">
            <v>DIRECCION DE SERVICIOS MEDICOS</v>
          </cell>
          <cell r="H810" t="str">
            <v>UNIMEF PILA SECA</v>
          </cell>
          <cell r="I810" t="str">
            <v>AUXILIAR DE LABORATORIO</v>
          </cell>
          <cell r="J810" t="str">
            <v>BS</v>
          </cell>
          <cell r="K810" t="str">
            <v>1 2 22 4 PR24 89</v>
          </cell>
          <cell r="P810">
            <v>0</v>
          </cell>
          <cell r="Q810" t="str">
            <v>10</v>
          </cell>
          <cell r="R810">
            <v>13726</v>
          </cell>
          <cell r="S810">
            <v>1046</v>
          </cell>
          <cell r="T810">
            <v>866</v>
          </cell>
          <cell r="U810">
            <v>15638</v>
          </cell>
          <cell r="V810">
            <v>13726</v>
          </cell>
          <cell r="W810" t="e">
            <v>#DIV/0!</v>
          </cell>
          <cell r="X810">
            <v>15638</v>
          </cell>
          <cell r="Y810" t="e">
            <v>#DIV/0!</v>
          </cell>
          <cell r="Z810" t="str">
            <v/>
          </cell>
        </row>
        <row r="811">
          <cell r="A811" t="str">
            <v>T807</v>
          </cell>
          <cell r="B811">
            <v>807</v>
          </cell>
          <cell r="C811">
            <v>1721</v>
          </cell>
          <cell r="D811" t="str">
            <v>RAZO MANZANERO GABRIELA ALEJANDRA</v>
          </cell>
          <cell r="E811">
            <v>41761</v>
          </cell>
          <cell r="F811" t="str">
            <v>N/A</v>
          </cell>
          <cell r="G811" t="str">
            <v>DIRECCION DE SERVICIOS MEDICOS</v>
          </cell>
          <cell r="H811" t="str">
            <v>UNIMEF PILA SECA</v>
          </cell>
          <cell r="I811" t="str">
            <v>AUXILIAR DE LABORATORIO</v>
          </cell>
          <cell r="J811" t="str">
            <v>TR</v>
          </cell>
          <cell r="K811" t="str">
            <v>1 2 22 4 PR24 89</v>
          </cell>
          <cell r="P811">
            <v>0</v>
          </cell>
          <cell r="Q811" t="str">
            <v>10</v>
          </cell>
          <cell r="R811">
            <v>13726</v>
          </cell>
          <cell r="S811">
            <v>0</v>
          </cell>
          <cell r="T811">
            <v>0</v>
          </cell>
          <cell r="U811">
            <v>13726</v>
          </cell>
          <cell r="V811">
            <v>13726</v>
          </cell>
          <cell r="W811" t="e">
            <v>#DIV/0!</v>
          </cell>
          <cell r="X811">
            <v>13726</v>
          </cell>
          <cell r="Y811" t="e">
            <v>#DIV/0!</v>
          </cell>
          <cell r="Z811" t="str">
            <v/>
          </cell>
        </row>
        <row r="812">
          <cell r="A812" t="str">
            <v>T808</v>
          </cell>
          <cell r="B812">
            <v>808</v>
          </cell>
          <cell r="C812">
            <v>2297</v>
          </cell>
          <cell r="D812" t="str">
            <v>AVALOS AGUAYO DALIA FERNANDA</v>
          </cell>
          <cell r="E812">
            <v>43693</v>
          </cell>
          <cell r="F812" t="str">
            <v>N/A</v>
          </cell>
          <cell r="G812" t="str">
            <v>DIRECCION DE SERVICIOS MEDICOS</v>
          </cell>
          <cell r="H812" t="str">
            <v>UNIMEF PILA SECA</v>
          </cell>
          <cell r="I812" t="str">
            <v>AUXILIAR DE FARMACIA</v>
          </cell>
          <cell r="J812" t="str">
            <v>TR</v>
          </cell>
          <cell r="K812" t="str">
            <v>1 2 22 4 PR24 89</v>
          </cell>
          <cell r="P812">
            <v>0</v>
          </cell>
          <cell r="Q812" t="str">
            <v>03</v>
          </cell>
          <cell r="R812">
            <v>10720</v>
          </cell>
          <cell r="S812">
            <v>0</v>
          </cell>
          <cell r="T812">
            <v>0</v>
          </cell>
          <cell r="U812">
            <v>10720</v>
          </cell>
          <cell r="V812">
            <v>10720</v>
          </cell>
          <cell r="W812" t="e">
            <v>#DIV/0!</v>
          </cell>
          <cell r="X812">
            <v>10720</v>
          </cell>
          <cell r="Y812" t="e">
            <v>#DIV/0!</v>
          </cell>
          <cell r="Z812" t="str">
            <v/>
          </cell>
        </row>
        <row r="813">
          <cell r="A813" t="str">
            <v>T809</v>
          </cell>
          <cell r="B813">
            <v>809</v>
          </cell>
          <cell r="C813">
            <v>2073</v>
          </cell>
          <cell r="D813" t="str">
            <v>MUNGUIA CORNEJO MARIA BELEN</v>
          </cell>
          <cell r="E813">
            <v>43712</v>
          </cell>
          <cell r="F813" t="str">
            <v>N/A</v>
          </cell>
          <cell r="G813" t="str">
            <v>DIRECCION DE SERVICIOS MEDICOS</v>
          </cell>
          <cell r="H813" t="str">
            <v>UNIMEF PILA SECA</v>
          </cell>
          <cell r="I813" t="str">
            <v>AUXILIAR DE FARMACIA</v>
          </cell>
          <cell r="J813" t="str">
            <v>TR</v>
          </cell>
          <cell r="K813" t="str">
            <v>1 2 22 4 PR24 89</v>
          </cell>
          <cell r="P813">
            <v>0</v>
          </cell>
          <cell r="Q813" t="str">
            <v>03</v>
          </cell>
          <cell r="R813">
            <v>10720</v>
          </cell>
          <cell r="S813">
            <v>0</v>
          </cell>
          <cell r="T813">
            <v>0</v>
          </cell>
          <cell r="U813">
            <v>10720</v>
          </cell>
          <cell r="V813">
            <v>10720</v>
          </cell>
          <cell r="W813" t="e">
            <v>#DIV/0!</v>
          </cell>
          <cell r="X813">
            <v>10720</v>
          </cell>
          <cell r="Y813" t="e">
            <v>#DIV/0!</v>
          </cell>
          <cell r="Z813" t="str">
            <v/>
          </cell>
        </row>
        <row r="814">
          <cell r="A814" t="str">
            <v>T810</v>
          </cell>
          <cell r="B814">
            <v>810</v>
          </cell>
          <cell r="C814">
            <v>2162</v>
          </cell>
          <cell r="D814" t="str">
            <v>DAVID VILLALOBOS ANA ISABEL</v>
          </cell>
          <cell r="E814">
            <v>43450</v>
          </cell>
          <cell r="F814" t="str">
            <v>N/A</v>
          </cell>
          <cell r="G814" t="str">
            <v>DIRECCION DE SERVICIOS MEDICOS</v>
          </cell>
          <cell r="H814" t="str">
            <v>UNIMEF PILA SECA</v>
          </cell>
          <cell r="I814" t="str">
            <v>AUXILIAR DE FARMACIA</v>
          </cell>
          <cell r="J814" t="str">
            <v>TR</v>
          </cell>
          <cell r="K814" t="str">
            <v>1 2 22 4 PR24 89</v>
          </cell>
          <cell r="P814">
            <v>0</v>
          </cell>
          <cell r="Q814" t="str">
            <v>03</v>
          </cell>
          <cell r="R814">
            <v>10720</v>
          </cell>
          <cell r="S814">
            <v>0</v>
          </cell>
          <cell r="T814">
            <v>0</v>
          </cell>
          <cell r="U814">
            <v>10720</v>
          </cell>
          <cell r="V814">
            <v>10720</v>
          </cell>
          <cell r="W814" t="e">
            <v>#DIV/0!</v>
          </cell>
          <cell r="X814">
            <v>10720</v>
          </cell>
          <cell r="Y814" t="e">
            <v>#DIV/0!</v>
          </cell>
          <cell r="Z814" t="str">
            <v/>
          </cell>
        </row>
        <row r="815">
          <cell r="A815" t="str">
            <v>T811</v>
          </cell>
          <cell r="B815">
            <v>811</v>
          </cell>
          <cell r="C815">
            <v>2156</v>
          </cell>
          <cell r="D815" t="str">
            <v>ORNELAS CHAVOYO GERARDO</v>
          </cell>
          <cell r="E815">
            <v>43454</v>
          </cell>
          <cell r="F815" t="str">
            <v>N/A</v>
          </cell>
          <cell r="G815" t="str">
            <v>DIRECCION DE SERVICIOS MEDICOS</v>
          </cell>
          <cell r="H815" t="str">
            <v>UNIMEF PILA SECA</v>
          </cell>
          <cell r="I815" t="str">
            <v>AUXILIAR DE FARMACIA</v>
          </cell>
          <cell r="J815" t="str">
            <v>TR</v>
          </cell>
          <cell r="K815" t="str">
            <v>1 2 22 4 PR24 89</v>
          </cell>
          <cell r="P815">
            <v>0</v>
          </cell>
          <cell r="Q815" t="str">
            <v>03</v>
          </cell>
          <cell r="R815">
            <v>10720</v>
          </cell>
          <cell r="S815">
            <v>0</v>
          </cell>
          <cell r="T815">
            <v>0</v>
          </cell>
          <cell r="U815">
            <v>10720</v>
          </cell>
          <cell r="V815">
            <v>10720</v>
          </cell>
          <cell r="W815" t="e">
            <v>#DIV/0!</v>
          </cell>
          <cell r="X815">
            <v>10720</v>
          </cell>
          <cell r="Y815" t="e">
            <v>#DIV/0!</v>
          </cell>
          <cell r="Z815" t="str">
            <v/>
          </cell>
        </row>
        <row r="816">
          <cell r="A816" t="str">
            <v>T812</v>
          </cell>
          <cell r="B816">
            <v>812</v>
          </cell>
          <cell r="C816">
            <v>2153</v>
          </cell>
          <cell r="D816" t="str">
            <v>SANCHEZ AVILA GUSTAVO ADOLFO</v>
          </cell>
          <cell r="E816">
            <v>43450</v>
          </cell>
          <cell r="F816" t="str">
            <v>N/A</v>
          </cell>
          <cell r="G816" t="str">
            <v>DIRECCION DE SERVICIOS MEDICOS</v>
          </cell>
          <cell r="H816" t="str">
            <v>UNIMEF PILA SECA</v>
          </cell>
          <cell r="I816" t="str">
            <v>AUXILIAR DE FARMACIA</v>
          </cell>
          <cell r="J816" t="str">
            <v>TR</v>
          </cell>
          <cell r="K816" t="str">
            <v>1 2 22 4 PR24 89</v>
          </cell>
          <cell r="P816">
            <v>0</v>
          </cell>
          <cell r="Q816" t="str">
            <v>03</v>
          </cell>
          <cell r="R816">
            <v>10720</v>
          </cell>
          <cell r="S816">
            <v>0</v>
          </cell>
          <cell r="T816">
            <v>0</v>
          </cell>
          <cell r="U816">
            <v>10720</v>
          </cell>
          <cell r="V816">
            <v>10720</v>
          </cell>
          <cell r="W816" t="e">
            <v>#DIV/0!</v>
          </cell>
          <cell r="X816">
            <v>10720</v>
          </cell>
          <cell r="Y816" t="e">
            <v>#DIV/0!</v>
          </cell>
          <cell r="Z816" t="str">
            <v/>
          </cell>
        </row>
        <row r="817">
          <cell r="A817" t="str">
            <v>T813</v>
          </cell>
          <cell r="B817">
            <v>813</v>
          </cell>
          <cell r="C817">
            <v>1613</v>
          </cell>
          <cell r="D817" t="str">
            <v>VILLANUEVA GONZALEZ RUTH MONTSERRAT</v>
          </cell>
          <cell r="E817">
            <v>41502</v>
          </cell>
          <cell r="F817" t="str">
            <v>N/A</v>
          </cell>
          <cell r="G817" t="str">
            <v>DIRECCION DE SERVICIOS MEDICOS</v>
          </cell>
          <cell r="H817" t="str">
            <v>UNIMEF PILA SECA</v>
          </cell>
          <cell r="I817" t="str">
            <v>AUXILIAR DE FARMACIA</v>
          </cell>
          <cell r="J817" t="str">
            <v>TR</v>
          </cell>
          <cell r="K817" t="str">
            <v>1 2 22 4 PR24 89</v>
          </cell>
          <cell r="P817">
            <v>0</v>
          </cell>
          <cell r="Q817" t="str">
            <v>03</v>
          </cell>
          <cell r="R817">
            <v>10720</v>
          </cell>
          <cell r="S817">
            <v>0</v>
          </cell>
          <cell r="T817">
            <v>0</v>
          </cell>
          <cell r="U817">
            <v>10720</v>
          </cell>
          <cell r="V817">
            <v>10720</v>
          </cell>
          <cell r="W817" t="e">
            <v>#DIV/0!</v>
          </cell>
          <cell r="X817">
            <v>10720</v>
          </cell>
          <cell r="Y817" t="e">
            <v>#DIV/0!</v>
          </cell>
          <cell r="Z817" t="str">
            <v/>
          </cell>
        </row>
        <row r="818">
          <cell r="A818" t="str">
            <v>B814</v>
          </cell>
          <cell r="B818">
            <v>814</v>
          </cell>
          <cell r="C818">
            <v>1244</v>
          </cell>
          <cell r="D818" t="str">
            <v>GARCIA FLORES JAIRO ALBERTO</v>
          </cell>
          <cell r="E818">
            <v>43116</v>
          </cell>
          <cell r="F818" t="str">
            <v>STIPEJAL</v>
          </cell>
          <cell r="G818" t="str">
            <v>DIRECCION DE SERVICIOS MEDICOS</v>
          </cell>
          <cell r="H818" t="str">
            <v>UNIMEF PILA SECA</v>
          </cell>
          <cell r="I818" t="str">
            <v>CONTROLISTA DE MEDICAMENTOS</v>
          </cell>
          <cell r="J818" t="str">
            <v>BS</v>
          </cell>
          <cell r="K818" t="str">
            <v>1 2 22 4 PR24 89</v>
          </cell>
          <cell r="P818">
            <v>0</v>
          </cell>
          <cell r="Q818" t="str">
            <v>00</v>
          </cell>
          <cell r="R818">
            <v>14462</v>
          </cell>
          <cell r="S818">
            <v>1000</v>
          </cell>
          <cell r="T818">
            <v>955</v>
          </cell>
          <cell r="U818">
            <v>16417</v>
          </cell>
          <cell r="V818">
            <v>14462</v>
          </cell>
          <cell r="W818" t="e">
            <v>#DIV/0!</v>
          </cell>
          <cell r="X818">
            <v>16417</v>
          </cell>
          <cell r="Y818" t="e">
            <v>#DIV/0!</v>
          </cell>
          <cell r="Z818" t="str">
            <v/>
          </cell>
        </row>
        <row r="819">
          <cell r="A819" t="str">
            <v>B815</v>
          </cell>
          <cell r="B819">
            <v>815</v>
          </cell>
          <cell r="C819">
            <v>1480</v>
          </cell>
          <cell r="D819" t="str">
            <v>MENDEZ CAMPOS MARCO ANTONIO</v>
          </cell>
          <cell r="E819">
            <v>43147</v>
          </cell>
          <cell r="F819" t="str">
            <v>STIPEJAL</v>
          </cell>
          <cell r="G819" t="str">
            <v>DIRECCION DE SERVICIOS MEDICOS</v>
          </cell>
          <cell r="H819" t="str">
            <v>UNIMEF PILA SECA</v>
          </cell>
          <cell r="I819" t="str">
            <v>AUXILIAR ADMINISTRATIVO C</v>
          </cell>
          <cell r="J819" t="str">
            <v>BS</v>
          </cell>
          <cell r="K819" t="str">
            <v>1 2 22 4 PR24 89</v>
          </cell>
          <cell r="P819">
            <v>0</v>
          </cell>
          <cell r="Q819" t="str">
            <v>00</v>
          </cell>
          <cell r="R819">
            <v>12484</v>
          </cell>
          <cell r="S819">
            <v>1000</v>
          </cell>
          <cell r="T819">
            <v>955</v>
          </cell>
          <cell r="U819">
            <v>14439</v>
          </cell>
          <cell r="V819">
            <v>12484</v>
          </cell>
          <cell r="W819" t="e">
            <v>#DIV/0!</v>
          </cell>
          <cell r="X819">
            <v>14439</v>
          </cell>
          <cell r="Y819" t="e">
            <v>#DIV/0!</v>
          </cell>
          <cell r="Z819" t="str">
            <v/>
          </cell>
        </row>
        <row r="820">
          <cell r="A820" t="str">
            <v>B816</v>
          </cell>
          <cell r="B820">
            <v>816</v>
          </cell>
          <cell r="C820">
            <v>1301</v>
          </cell>
          <cell r="D820" t="str">
            <v>ESTRADA GARCIA MARIA ISABEL</v>
          </cell>
          <cell r="E820">
            <v>43116</v>
          </cell>
          <cell r="F820" t="str">
            <v>SIEIPEJAL</v>
          </cell>
          <cell r="G820" t="str">
            <v>DIRECCION DE SERVICIOS MEDICOS</v>
          </cell>
          <cell r="H820" t="str">
            <v>UNIMEF PILA SECA</v>
          </cell>
          <cell r="I820" t="str">
            <v>AUXILIAR DE INTENDENCIA</v>
          </cell>
          <cell r="J820" t="str">
            <v>BS</v>
          </cell>
          <cell r="K820" t="str">
            <v>1 2 22 4 PR24 89</v>
          </cell>
          <cell r="P820">
            <v>0</v>
          </cell>
          <cell r="Q820" t="str">
            <v>00</v>
          </cell>
          <cell r="R820">
            <v>11763</v>
          </cell>
          <cell r="S820">
            <v>1000</v>
          </cell>
          <cell r="T820">
            <v>932</v>
          </cell>
          <cell r="U820">
            <v>13695</v>
          </cell>
          <cell r="V820">
            <v>11763</v>
          </cell>
          <cell r="W820" t="e">
            <v>#DIV/0!</v>
          </cell>
          <cell r="X820">
            <v>13695</v>
          </cell>
          <cell r="Y820" t="e">
            <v>#DIV/0!</v>
          </cell>
          <cell r="Z820" t="str">
            <v/>
          </cell>
        </row>
        <row r="821">
          <cell r="A821" t="str">
            <v>00</v>
          </cell>
          <cell r="K821" t="e">
            <v>#N/A</v>
          </cell>
          <cell r="P821">
            <v>0</v>
          </cell>
          <cell r="U821">
            <v>0</v>
          </cell>
          <cell r="V821" t="str">
            <v/>
          </cell>
          <cell r="W821" t="str">
            <v/>
          </cell>
          <cell r="X821" t="str">
            <v/>
          </cell>
          <cell r="Y821" t="str">
            <v/>
          </cell>
          <cell r="Z821" t="str">
            <v/>
          </cell>
        </row>
        <row r="822">
          <cell r="A822" t="str">
            <v>00</v>
          </cell>
          <cell r="K822" t="e">
            <v>#N/A</v>
          </cell>
          <cell r="P822">
            <v>0</v>
          </cell>
          <cell r="U822">
            <v>0</v>
          </cell>
          <cell r="V822" t="str">
            <v/>
          </cell>
          <cell r="W822" t="str">
            <v/>
          </cell>
          <cell r="X822" t="str">
            <v/>
          </cell>
          <cell r="Y822" t="str">
            <v/>
          </cell>
          <cell r="Z822" t="str">
            <v/>
          </cell>
        </row>
        <row r="823">
          <cell r="A823" t="str">
            <v>00</v>
          </cell>
          <cell r="K823" t="e">
            <v>#N/A</v>
          </cell>
          <cell r="P823">
            <v>0</v>
          </cell>
          <cell r="U823">
            <v>0</v>
          </cell>
          <cell r="V823" t="str">
            <v/>
          </cell>
          <cell r="W823" t="str">
            <v/>
          </cell>
          <cell r="X823" t="str">
            <v/>
          </cell>
          <cell r="Y823" t="str">
            <v/>
          </cell>
          <cell r="Z823" t="str">
            <v/>
          </cell>
        </row>
        <row r="824">
          <cell r="A824" t="str">
            <v>00</v>
          </cell>
          <cell r="K824" t="e">
            <v>#N/A</v>
          </cell>
          <cell r="P824">
            <v>0</v>
          </cell>
          <cell r="U824">
            <v>0</v>
          </cell>
          <cell r="V824" t="str">
            <v/>
          </cell>
          <cell r="W824" t="str">
            <v/>
          </cell>
          <cell r="X824" t="str">
            <v/>
          </cell>
          <cell r="Y824" t="str">
            <v/>
          </cell>
          <cell r="Z824" t="str">
            <v/>
          </cell>
        </row>
        <row r="825">
          <cell r="A825" t="str">
            <v>00</v>
          </cell>
          <cell r="K825" t="e">
            <v>#N/A</v>
          </cell>
          <cell r="P825">
            <v>0</v>
          </cell>
          <cell r="U825">
            <v>0</v>
          </cell>
          <cell r="V825" t="str">
            <v/>
          </cell>
          <cell r="W825" t="str">
            <v/>
          </cell>
          <cell r="X825" t="str">
            <v/>
          </cell>
          <cell r="Y825" t="str">
            <v/>
          </cell>
          <cell r="Z825" t="str">
            <v/>
          </cell>
        </row>
        <row r="826">
          <cell r="A826" t="str">
            <v>00</v>
          </cell>
          <cell r="K826" t="e">
            <v>#N/A</v>
          </cell>
          <cell r="P826">
            <v>0</v>
          </cell>
          <cell r="U826">
            <v>0</v>
          </cell>
          <cell r="V826" t="str">
            <v/>
          </cell>
          <cell r="W826" t="str">
            <v/>
          </cell>
          <cell r="X826" t="str">
            <v/>
          </cell>
          <cell r="Y826" t="str">
            <v/>
          </cell>
          <cell r="Z826" t="str">
            <v/>
          </cell>
        </row>
        <row r="827">
          <cell r="A827" t="str">
            <v>00</v>
          </cell>
          <cell r="K827" t="e">
            <v>#N/A</v>
          </cell>
          <cell r="P827">
            <v>0</v>
          </cell>
          <cell r="U827">
            <v>0</v>
          </cell>
          <cell r="V827" t="str">
            <v/>
          </cell>
          <cell r="W827" t="str">
            <v/>
          </cell>
          <cell r="X827" t="str">
            <v/>
          </cell>
          <cell r="Y827" t="str">
            <v/>
          </cell>
          <cell r="Z827" t="str">
            <v/>
          </cell>
        </row>
        <row r="828">
          <cell r="A828" t="str">
            <v>00</v>
          </cell>
          <cell r="K828" t="e">
            <v>#N/A</v>
          </cell>
          <cell r="P828">
            <v>0</v>
          </cell>
          <cell r="U828">
            <v>0</v>
          </cell>
          <cell r="V828" t="str">
            <v/>
          </cell>
          <cell r="W828" t="str">
            <v/>
          </cell>
          <cell r="X828" t="str">
            <v/>
          </cell>
          <cell r="Y828" t="str">
            <v/>
          </cell>
          <cell r="Z828" t="str">
            <v/>
          </cell>
        </row>
        <row r="829">
          <cell r="A829" t="str">
            <v>00</v>
          </cell>
          <cell r="K829" t="e">
            <v>#N/A</v>
          </cell>
          <cell r="P829">
            <v>0</v>
          </cell>
          <cell r="U829">
            <v>0</v>
          </cell>
          <cell r="V829" t="str">
            <v/>
          </cell>
          <cell r="W829" t="str">
            <v/>
          </cell>
          <cell r="X829" t="str">
            <v/>
          </cell>
          <cell r="Y829" t="str">
            <v/>
          </cell>
          <cell r="Z829" t="str">
            <v/>
          </cell>
        </row>
        <row r="830">
          <cell r="A830" t="str">
            <v>00</v>
          </cell>
          <cell r="K830" t="e">
            <v>#N/A</v>
          </cell>
          <cell r="P830">
            <v>0</v>
          </cell>
          <cell r="U830">
            <v>0</v>
          </cell>
          <cell r="V830" t="str">
            <v/>
          </cell>
          <cell r="W830" t="str">
            <v/>
          </cell>
          <cell r="X830" t="str">
            <v/>
          </cell>
          <cell r="Y830" t="str">
            <v/>
          </cell>
          <cell r="Z830" t="str">
            <v/>
          </cell>
        </row>
        <row r="831">
          <cell r="A831" t="str">
            <v>00</v>
          </cell>
          <cell r="K831" t="e">
            <v>#N/A</v>
          </cell>
          <cell r="P831">
            <v>0</v>
          </cell>
          <cell r="U831">
            <v>0</v>
          </cell>
          <cell r="V831" t="str">
            <v/>
          </cell>
          <cell r="W831" t="str">
            <v/>
          </cell>
          <cell r="X831" t="str">
            <v/>
          </cell>
          <cell r="Y831" t="str">
            <v/>
          </cell>
          <cell r="Z831" t="str">
            <v/>
          </cell>
        </row>
        <row r="832">
          <cell r="A832" t="str">
            <v>00</v>
          </cell>
          <cell r="K832" t="e">
            <v>#N/A</v>
          </cell>
          <cell r="P832">
            <v>0</v>
          </cell>
          <cell r="U832">
            <v>0</v>
          </cell>
          <cell r="V832" t="str">
            <v/>
          </cell>
          <cell r="W832" t="str">
            <v/>
          </cell>
          <cell r="X832" t="str">
            <v/>
          </cell>
          <cell r="Y832" t="str">
            <v/>
          </cell>
          <cell r="Z832" t="str">
            <v/>
          </cell>
        </row>
        <row r="833">
          <cell r="A833" t="str">
            <v>00</v>
          </cell>
          <cell r="K833" t="e">
            <v>#N/A</v>
          </cell>
          <cell r="P833">
            <v>0</v>
          </cell>
          <cell r="U833">
            <v>0</v>
          </cell>
          <cell r="V833" t="str">
            <v/>
          </cell>
          <cell r="W833" t="str">
            <v/>
          </cell>
          <cell r="X833" t="str">
            <v/>
          </cell>
          <cell r="Y833" t="str">
            <v/>
          </cell>
          <cell r="Z833" t="str">
            <v/>
          </cell>
        </row>
        <row r="834">
          <cell r="A834" t="str">
            <v>00</v>
          </cell>
          <cell r="K834" t="e">
            <v>#N/A</v>
          </cell>
          <cell r="P834">
            <v>0</v>
          </cell>
          <cell r="U834">
            <v>0</v>
          </cell>
          <cell r="V834" t="str">
            <v/>
          </cell>
          <cell r="W834" t="str">
            <v/>
          </cell>
          <cell r="X834" t="str">
            <v/>
          </cell>
          <cell r="Y834" t="str">
            <v/>
          </cell>
          <cell r="Z834" t="str">
            <v/>
          </cell>
        </row>
        <row r="835">
          <cell r="A835" t="str">
            <v>00</v>
          </cell>
          <cell r="K835" t="e">
            <v>#N/A</v>
          </cell>
          <cell r="P835">
            <v>0</v>
          </cell>
          <cell r="U835">
            <v>0</v>
          </cell>
          <cell r="V835" t="str">
            <v/>
          </cell>
          <cell r="W835" t="str">
            <v/>
          </cell>
          <cell r="X835" t="str">
            <v/>
          </cell>
          <cell r="Y835" t="str">
            <v/>
          </cell>
          <cell r="Z835" t="str">
            <v/>
          </cell>
        </row>
        <row r="836">
          <cell r="A836" t="str">
            <v>00</v>
          </cell>
          <cell r="K836" t="e">
            <v>#N/A</v>
          </cell>
          <cell r="P836">
            <v>0</v>
          </cell>
          <cell r="U836">
            <v>0</v>
          </cell>
          <cell r="V836" t="str">
            <v/>
          </cell>
          <cell r="W836" t="str">
            <v/>
          </cell>
          <cell r="X836" t="str">
            <v/>
          </cell>
          <cell r="Y836" t="str">
            <v/>
          </cell>
          <cell r="Z836" t="str">
            <v/>
          </cell>
        </row>
        <row r="837">
          <cell r="A837" t="str">
            <v>00</v>
          </cell>
          <cell r="K837" t="e">
            <v>#N/A</v>
          </cell>
          <cell r="P837">
            <v>0</v>
          </cell>
          <cell r="U837">
            <v>0</v>
          </cell>
          <cell r="V837" t="str">
            <v/>
          </cell>
          <cell r="W837" t="str">
            <v/>
          </cell>
          <cell r="X837" t="str">
            <v/>
          </cell>
          <cell r="Y837" t="str">
            <v/>
          </cell>
          <cell r="Z837" t="str">
            <v/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47"/>
  <sheetViews>
    <sheetView showGridLines="0" zoomScale="80" zoomScaleNormal="80" workbookViewId="0"/>
  </sheetViews>
  <sheetFormatPr baseColWidth="10" defaultColWidth="11.453125" defaultRowHeight="14.5" x14ac:dyDescent="0.35"/>
  <cols>
    <col min="1" max="1" width="9.54296875" style="11" customWidth="1"/>
    <col min="2" max="2" width="38.7265625" style="11" customWidth="1"/>
    <col min="3" max="3" width="9.54296875" style="11" customWidth="1"/>
    <col min="4" max="4" width="43.54296875" style="11" bestFit="1" customWidth="1"/>
    <col min="5" max="5" width="8.54296875" style="11" customWidth="1"/>
    <col min="6" max="6" width="63.7265625" style="11" customWidth="1"/>
    <col min="7" max="7" width="7.7265625" style="11" customWidth="1"/>
    <col min="8" max="8" width="47.81640625" style="11" customWidth="1"/>
    <col min="9" max="9" width="9.7265625" style="11" customWidth="1"/>
    <col min="10" max="10" width="39.54296875" style="11" customWidth="1"/>
    <col min="11" max="11" width="16.26953125" style="11" bestFit="1" customWidth="1"/>
    <col min="12" max="16384" width="11.453125" style="11"/>
  </cols>
  <sheetData>
    <row r="2" spans="1:11" x14ac:dyDescent="0.35">
      <c r="A2" s="10" t="s">
        <v>987</v>
      </c>
      <c r="B2" s="10" t="s">
        <v>988</v>
      </c>
      <c r="C2" s="10" t="s">
        <v>989</v>
      </c>
      <c r="D2" s="10" t="s">
        <v>990</v>
      </c>
      <c r="E2" s="10" t="s">
        <v>991</v>
      </c>
      <c r="F2" s="10" t="s">
        <v>992</v>
      </c>
      <c r="G2" s="10" t="s">
        <v>993</v>
      </c>
      <c r="H2" s="10" t="s">
        <v>994</v>
      </c>
      <c r="I2" s="10" t="s">
        <v>995</v>
      </c>
      <c r="J2" s="10" t="s">
        <v>996</v>
      </c>
      <c r="K2" s="10" t="s">
        <v>996</v>
      </c>
    </row>
    <row r="3" spans="1:11" ht="26.25" customHeight="1" x14ac:dyDescent="0.35">
      <c r="A3" s="12">
        <v>1</v>
      </c>
      <c r="B3" s="13" t="s">
        <v>997</v>
      </c>
      <c r="C3" s="12">
        <v>1</v>
      </c>
      <c r="D3" s="14" t="s">
        <v>998</v>
      </c>
      <c r="E3" s="12" t="s">
        <v>999</v>
      </c>
      <c r="F3" s="15" t="s">
        <v>1000</v>
      </c>
      <c r="G3" s="12" t="s">
        <v>1001</v>
      </c>
      <c r="H3" s="15" t="s">
        <v>1002</v>
      </c>
      <c r="I3" s="12" t="s">
        <v>1001</v>
      </c>
      <c r="J3" s="15" t="s">
        <v>1003</v>
      </c>
      <c r="K3" s="12" t="s">
        <v>1004</v>
      </c>
    </row>
    <row r="4" spans="1:11" ht="26.25" customHeight="1" x14ac:dyDescent="0.35">
      <c r="A4" s="12">
        <v>1</v>
      </c>
      <c r="B4" s="13" t="s">
        <v>997</v>
      </c>
      <c r="C4" s="12">
        <v>1</v>
      </c>
      <c r="D4" s="14" t="s">
        <v>998</v>
      </c>
      <c r="E4" s="12" t="s">
        <v>999</v>
      </c>
      <c r="F4" s="15" t="s">
        <v>1000</v>
      </c>
      <c r="G4" s="12" t="s">
        <v>1001</v>
      </c>
      <c r="H4" s="15" t="s">
        <v>1002</v>
      </c>
      <c r="I4" s="12" t="s">
        <v>1005</v>
      </c>
      <c r="J4" s="15" t="s">
        <v>1006</v>
      </c>
      <c r="K4" s="12" t="s">
        <v>1007</v>
      </c>
    </row>
    <row r="5" spans="1:11" ht="26.25" customHeight="1" x14ac:dyDescent="0.35">
      <c r="A5" s="12">
        <v>1</v>
      </c>
      <c r="B5" s="13" t="s">
        <v>997</v>
      </c>
      <c r="C5" s="12">
        <v>1</v>
      </c>
      <c r="D5" s="14" t="s">
        <v>998</v>
      </c>
      <c r="E5" s="12" t="s">
        <v>999</v>
      </c>
      <c r="F5" s="15" t="s">
        <v>1000</v>
      </c>
      <c r="G5" s="12" t="s">
        <v>1001</v>
      </c>
      <c r="H5" s="15" t="s">
        <v>1002</v>
      </c>
      <c r="I5" s="16" t="s">
        <v>1008</v>
      </c>
      <c r="J5" s="15" t="s">
        <v>1009</v>
      </c>
      <c r="K5" s="12" t="s">
        <v>1010</v>
      </c>
    </row>
    <row r="6" spans="1:11" ht="26.25" customHeight="1" x14ac:dyDescent="0.35">
      <c r="A6" s="12">
        <v>1</v>
      </c>
      <c r="B6" s="13" t="s">
        <v>997</v>
      </c>
      <c r="C6" s="12">
        <v>1</v>
      </c>
      <c r="D6" s="14" t="s">
        <v>998</v>
      </c>
      <c r="E6" s="12" t="s">
        <v>1011</v>
      </c>
      <c r="F6" s="15" t="s">
        <v>1012</v>
      </c>
      <c r="G6" s="12" t="s">
        <v>1013</v>
      </c>
      <c r="H6" s="15" t="s">
        <v>1014</v>
      </c>
      <c r="I6" s="12" t="s">
        <v>1015</v>
      </c>
      <c r="J6" s="15" t="s">
        <v>1016</v>
      </c>
      <c r="K6" s="12" t="s">
        <v>1017</v>
      </c>
    </row>
    <row r="7" spans="1:11" ht="26.25" customHeight="1" x14ac:dyDescent="0.35">
      <c r="A7" s="12">
        <v>1</v>
      </c>
      <c r="B7" s="13" t="s">
        <v>997</v>
      </c>
      <c r="C7" s="12">
        <v>1</v>
      </c>
      <c r="D7" s="14" t="s">
        <v>998</v>
      </c>
      <c r="E7" s="12" t="s">
        <v>1011</v>
      </c>
      <c r="F7" s="15" t="s">
        <v>1012</v>
      </c>
      <c r="G7" s="12" t="s">
        <v>1013</v>
      </c>
      <c r="H7" s="15" t="s">
        <v>1014</v>
      </c>
      <c r="I7" s="12" t="s">
        <v>1018</v>
      </c>
      <c r="J7" s="15" t="s">
        <v>1019</v>
      </c>
      <c r="K7" s="12" t="s">
        <v>1020</v>
      </c>
    </row>
    <row r="8" spans="1:11" ht="26.25" customHeight="1" x14ac:dyDescent="0.35">
      <c r="A8" s="12">
        <v>1</v>
      </c>
      <c r="B8" s="13" t="s">
        <v>997</v>
      </c>
      <c r="C8" s="12">
        <v>1</v>
      </c>
      <c r="D8" s="14" t="s">
        <v>998</v>
      </c>
      <c r="E8" s="12" t="s">
        <v>1011</v>
      </c>
      <c r="F8" s="15" t="s">
        <v>1012</v>
      </c>
      <c r="G8" s="12" t="s">
        <v>1013</v>
      </c>
      <c r="H8" s="15" t="s">
        <v>1014</v>
      </c>
      <c r="I8" s="12" t="s">
        <v>1021</v>
      </c>
      <c r="J8" s="15" t="s">
        <v>1022</v>
      </c>
      <c r="K8" s="12" t="s">
        <v>1023</v>
      </c>
    </row>
    <row r="9" spans="1:11" ht="26.25" customHeight="1" x14ac:dyDescent="0.35">
      <c r="A9" s="12">
        <v>1</v>
      </c>
      <c r="B9" s="13" t="s">
        <v>997</v>
      </c>
      <c r="C9" s="12">
        <v>1</v>
      </c>
      <c r="D9" s="14" t="s">
        <v>998</v>
      </c>
      <c r="E9" s="12" t="s">
        <v>1011</v>
      </c>
      <c r="F9" s="15" t="s">
        <v>1012</v>
      </c>
      <c r="G9" s="12" t="s">
        <v>1013</v>
      </c>
      <c r="H9" s="15" t="s">
        <v>1014</v>
      </c>
      <c r="I9" s="12" t="s">
        <v>1024</v>
      </c>
      <c r="J9" s="15" t="s">
        <v>1025</v>
      </c>
      <c r="K9" s="12" t="s">
        <v>1026</v>
      </c>
    </row>
    <row r="10" spans="1:11" ht="26.25" customHeight="1" x14ac:dyDescent="0.35">
      <c r="A10" s="12">
        <v>1</v>
      </c>
      <c r="B10" s="13" t="s">
        <v>997</v>
      </c>
      <c r="C10" s="12">
        <v>1</v>
      </c>
      <c r="D10" s="14" t="s">
        <v>998</v>
      </c>
      <c r="E10" s="12" t="s">
        <v>1011</v>
      </c>
      <c r="F10" s="15" t="s">
        <v>1012</v>
      </c>
      <c r="G10" s="12" t="s">
        <v>1013</v>
      </c>
      <c r="H10" s="15" t="s">
        <v>1014</v>
      </c>
      <c r="I10" s="12" t="s">
        <v>1027</v>
      </c>
      <c r="J10" s="15" t="s">
        <v>1028</v>
      </c>
      <c r="K10" s="12" t="s">
        <v>1029</v>
      </c>
    </row>
    <row r="11" spans="1:11" ht="26.25" customHeight="1" x14ac:dyDescent="0.35">
      <c r="A11" s="12">
        <v>1</v>
      </c>
      <c r="B11" s="13" t="s">
        <v>997</v>
      </c>
      <c r="C11" s="12">
        <v>1</v>
      </c>
      <c r="D11" s="14" t="s">
        <v>998</v>
      </c>
      <c r="E11" s="12" t="s">
        <v>1011</v>
      </c>
      <c r="F11" s="15" t="s">
        <v>1012</v>
      </c>
      <c r="G11" s="12" t="s">
        <v>1013</v>
      </c>
      <c r="H11" s="15" t="s">
        <v>1014</v>
      </c>
      <c r="I11" s="12" t="s">
        <v>1030</v>
      </c>
      <c r="J11" s="15" t="s">
        <v>1031</v>
      </c>
      <c r="K11" s="12" t="s">
        <v>1032</v>
      </c>
    </row>
    <row r="12" spans="1:11" ht="26.25" customHeight="1" x14ac:dyDescent="0.35">
      <c r="A12" s="12">
        <v>1</v>
      </c>
      <c r="B12" s="13" t="s">
        <v>997</v>
      </c>
      <c r="C12" s="12">
        <v>1</v>
      </c>
      <c r="D12" s="14" t="s">
        <v>998</v>
      </c>
      <c r="E12" s="12" t="s">
        <v>1011</v>
      </c>
      <c r="F12" s="15" t="s">
        <v>1012</v>
      </c>
      <c r="G12" s="12" t="s">
        <v>1013</v>
      </c>
      <c r="H12" s="15" t="s">
        <v>1014</v>
      </c>
      <c r="I12" s="12" t="s">
        <v>1033</v>
      </c>
      <c r="J12" s="15" t="s">
        <v>1034</v>
      </c>
      <c r="K12" s="12" t="s">
        <v>1035</v>
      </c>
    </row>
    <row r="13" spans="1:11" ht="26.25" customHeight="1" x14ac:dyDescent="0.35">
      <c r="A13" s="12">
        <v>1</v>
      </c>
      <c r="B13" s="13" t="s">
        <v>997</v>
      </c>
      <c r="C13" s="12">
        <v>1</v>
      </c>
      <c r="D13" s="14" t="s">
        <v>998</v>
      </c>
      <c r="E13" s="12" t="s">
        <v>1011</v>
      </c>
      <c r="F13" s="15" t="s">
        <v>1012</v>
      </c>
      <c r="G13" s="12" t="s">
        <v>1013</v>
      </c>
      <c r="H13" s="15" t="s">
        <v>1014</v>
      </c>
      <c r="I13" s="12" t="s">
        <v>1036</v>
      </c>
      <c r="J13" s="15" t="s">
        <v>1037</v>
      </c>
      <c r="K13" s="12" t="s">
        <v>1038</v>
      </c>
    </row>
    <row r="14" spans="1:11" ht="26.25" customHeight="1" x14ac:dyDescent="0.35">
      <c r="A14" s="12">
        <v>1</v>
      </c>
      <c r="B14" s="13" t="s">
        <v>997</v>
      </c>
      <c r="C14" s="12">
        <v>1</v>
      </c>
      <c r="D14" s="14" t="s">
        <v>998</v>
      </c>
      <c r="E14" s="12" t="s">
        <v>1039</v>
      </c>
      <c r="F14" s="15" t="s">
        <v>1040</v>
      </c>
      <c r="G14" s="12" t="s">
        <v>1041</v>
      </c>
      <c r="H14" s="15" t="s">
        <v>1042</v>
      </c>
      <c r="I14" s="12" t="s">
        <v>1043</v>
      </c>
      <c r="J14" s="15" t="s">
        <v>1044</v>
      </c>
      <c r="K14" s="12" t="s">
        <v>1045</v>
      </c>
    </row>
    <row r="15" spans="1:11" ht="26.25" customHeight="1" x14ac:dyDescent="0.35">
      <c r="A15" s="12">
        <v>1</v>
      </c>
      <c r="B15" s="13" t="s">
        <v>997</v>
      </c>
      <c r="C15" s="12">
        <v>2</v>
      </c>
      <c r="D15" s="14" t="s">
        <v>1046</v>
      </c>
      <c r="E15" s="12" t="s">
        <v>1039</v>
      </c>
      <c r="F15" s="15" t="s">
        <v>1040</v>
      </c>
      <c r="G15" s="12" t="s">
        <v>1041</v>
      </c>
      <c r="H15" s="15" t="s">
        <v>1042</v>
      </c>
      <c r="I15" s="12" t="s">
        <v>1047</v>
      </c>
      <c r="J15" s="15" t="s">
        <v>1048</v>
      </c>
      <c r="K15" s="12" t="s">
        <v>1049</v>
      </c>
    </row>
    <row r="16" spans="1:11" ht="26.25" customHeight="1" x14ac:dyDescent="0.35">
      <c r="A16" s="12">
        <v>1</v>
      </c>
      <c r="B16" s="13" t="s">
        <v>997</v>
      </c>
      <c r="C16" s="12">
        <v>1</v>
      </c>
      <c r="D16" s="14" t="s">
        <v>998</v>
      </c>
      <c r="E16" s="12" t="s">
        <v>1050</v>
      </c>
      <c r="F16" s="15" t="s">
        <v>1051</v>
      </c>
      <c r="G16" s="12" t="s">
        <v>1052</v>
      </c>
      <c r="H16" s="15" t="s">
        <v>1053</v>
      </c>
      <c r="I16" s="12" t="s">
        <v>1054</v>
      </c>
      <c r="J16" s="15" t="s">
        <v>1055</v>
      </c>
      <c r="K16" s="12" t="s">
        <v>1056</v>
      </c>
    </row>
    <row r="17" spans="1:11" ht="26.25" customHeight="1" x14ac:dyDescent="0.35">
      <c r="A17" s="12">
        <v>1</v>
      </c>
      <c r="B17" s="13" t="s">
        <v>997</v>
      </c>
      <c r="C17" s="12">
        <v>1</v>
      </c>
      <c r="D17" s="14" t="s">
        <v>998</v>
      </c>
      <c r="E17" s="12" t="s">
        <v>1057</v>
      </c>
      <c r="F17" s="15" t="s">
        <v>1058</v>
      </c>
      <c r="G17" s="12" t="s">
        <v>1059</v>
      </c>
      <c r="H17" s="15" t="s">
        <v>1060</v>
      </c>
      <c r="I17" s="12" t="s">
        <v>1061</v>
      </c>
      <c r="J17" s="15" t="s">
        <v>1062</v>
      </c>
      <c r="K17" s="12" t="s">
        <v>1063</v>
      </c>
    </row>
    <row r="18" spans="1:11" ht="26.25" customHeight="1" x14ac:dyDescent="0.35">
      <c r="A18" s="12">
        <v>1</v>
      </c>
      <c r="B18" s="13" t="s">
        <v>997</v>
      </c>
      <c r="C18" s="12">
        <v>1</v>
      </c>
      <c r="D18" s="14" t="s">
        <v>998</v>
      </c>
      <c r="E18" s="12" t="s">
        <v>1057</v>
      </c>
      <c r="F18" s="15" t="s">
        <v>1058</v>
      </c>
      <c r="G18" s="12" t="s">
        <v>1041</v>
      </c>
      <c r="H18" s="15" t="s">
        <v>1042</v>
      </c>
      <c r="I18" s="12" t="s">
        <v>1064</v>
      </c>
      <c r="J18" s="15" t="s">
        <v>1065</v>
      </c>
      <c r="K18" s="12" t="s">
        <v>1066</v>
      </c>
    </row>
    <row r="19" spans="1:11" ht="26.25" customHeight="1" x14ac:dyDescent="0.35">
      <c r="A19" s="12">
        <v>1</v>
      </c>
      <c r="B19" s="13" t="s">
        <v>997</v>
      </c>
      <c r="C19" s="12">
        <v>1</v>
      </c>
      <c r="D19" s="14" t="s">
        <v>998</v>
      </c>
      <c r="E19" s="12" t="s">
        <v>1067</v>
      </c>
      <c r="F19" s="15" t="s">
        <v>1068</v>
      </c>
      <c r="G19" s="12" t="s">
        <v>1041</v>
      </c>
      <c r="H19" s="15" t="s">
        <v>1042</v>
      </c>
      <c r="I19" s="12" t="s">
        <v>1069</v>
      </c>
      <c r="J19" s="15" t="s">
        <v>1070</v>
      </c>
      <c r="K19" s="12" t="s">
        <v>1071</v>
      </c>
    </row>
    <row r="20" spans="1:11" ht="26.25" customHeight="1" x14ac:dyDescent="0.35">
      <c r="A20" s="12">
        <v>1</v>
      </c>
      <c r="B20" s="13" t="s">
        <v>997</v>
      </c>
      <c r="C20" s="12">
        <v>2</v>
      </c>
      <c r="D20" s="14" t="s">
        <v>1046</v>
      </c>
      <c r="E20" s="12" t="s">
        <v>1072</v>
      </c>
      <c r="F20" s="15" t="s">
        <v>1073</v>
      </c>
      <c r="G20" s="12" t="s">
        <v>1041</v>
      </c>
      <c r="H20" s="15" t="s">
        <v>1042</v>
      </c>
      <c r="I20" s="12" t="s">
        <v>1074</v>
      </c>
      <c r="J20" s="15" t="s">
        <v>1075</v>
      </c>
      <c r="K20" s="12" t="s">
        <v>1076</v>
      </c>
    </row>
    <row r="21" spans="1:11" ht="26.25" customHeight="1" x14ac:dyDescent="0.35">
      <c r="A21" s="12">
        <v>1</v>
      </c>
      <c r="B21" s="13" t="s">
        <v>997</v>
      </c>
      <c r="C21" s="12">
        <v>2</v>
      </c>
      <c r="D21" s="14" t="s">
        <v>1046</v>
      </c>
      <c r="E21" s="12" t="s">
        <v>1077</v>
      </c>
      <c r="F21" s="15" t="s">
        <v>1078</v>
      </c>
      <c r="G21" s="12" t="s">
        <v>1052</v>
      </c>
      <c r="H21" s="15" t="s">
        <v>1053</v>
      </c>
      <c r="I21" s="12" t="s">
        <v>1079</v>
      </c>
      <c r="J21" s="15" t="s">
        <v>1080</v>
      </c>
      <c r="K21" s="12" t="s">
        <v>1081</v>
      </c>
    </row>
    <row r="22" spans="1:11" ht="26.25" customHeight="1" x14ac:dyDescent="0.35">
      <c r="A22" s="12">
        <v>1</v>
      </c>
      <c r="B22" s="13" t="s">
        <v>997</v>
      </c>
      <c r="C22" s="12">
        <v>2</v>
      </c>
      <c r="D22" s="14" t="s">
        <v>1046</v>
      </c>
      <c r="E22" s="12" t="s">
        <v>1077</v>
      </c>
      <c r="F22" s="15" t="s">
        <v>1078</v>
      </c>
      <c r="G22" s="12" t="s">
        <v>1052</v>
      </c>
      <c r="H22" s="15" t="s">
        <v>1053</v>
      </c>
      <c r="I22" s="12" t="s">
        <v>1082</v>
      </c>
      <c r="J22" s="15" t="s">
        <v>1083</v>
      </c>
      <c r="K22" s="12" t="s">
        <v>1084</v>
      </c>
    </row>
    <row r="23" spans="1:11" ht="26.25" customHeight="1" x14ac:dyDescent="0.35">
      <c r="A23" s="12">
        <v>1</v>
      </c>
      <c r="B23" s="13" t="s">
        <v>997</v>
      </c>
      <c r="C23" s="12">
        <v>2</v>
      </c>
      <c r="D23" s="14" t="s">
        <v>1046</v>
      </c>
      <c r="E23" s="12" t="s">
        <v>1077</v>
      </c>
      <c r="F23" s="15" t="s">
        <v>1078</v>
      </c>
      <c r="G23" s="12" t="s">
        <v>1052</v>
      </c>
      <c r="H23" s="15" t="s">
        <v>1053</v>
      </c>
      <c r="I23" s="16" t="s">
        <v>1085</v>
      </c>
      <c r="J23" s="15" t="s">
        <v>1086</v>
      </c>
      <c r="K23" s="12" t="s">
        <v>1087</v>
      </c>
    </row>
    <row r="24" spans="1:11" ht="26.25" customHeight="1" x14ac:dyDescent="0.35">
      <c r="A24" s="12">
        <v>1</v>
      </c>
      <c r="B24" s="13" t="s">
        <v>997</v>
      </c>
      <c r="C24" s="12">
        <v>2</v>
      </c>
      <c r="D24" s="14" t="s">
        <v>1046</v>
      </c>
      <c r="E24" s="12" t="s">
        <v>1088</v>
      </c>
      <c r="F24" s="15" t="s">
        <v>1089</v>
      </c>
      <c r="G24" s="12" t="s">
        <v>1052</v>
      </c>
      <c r="H24" s="15" t="s">
        <v>1053</v>
      </c>
      <c r="I24" s="12" t="s">
        <v>1090</v>
      </c>
      <c r="J24" s="15" t="s">
        <v>1091</v>
      </c>
      <c r="K24" s="12" t="s">
        <v>1092</v>
      </c>
    </row>
    <row r="25" spans="1:11" ht="26.25" customHeight="1" x14ac:dyDescent="0.35">
      <c r="A25" s="12">
        <v>1</v>
      </c>
      <c r="B25" s="13" t="s">
        <v>997</v>
      </c>
      <c r="C25" s="12">
        <v>2</v>
      </c>
      <c r="D25" s="14" t="s">
        <v>1046</v>
      </c>
      <c r="E25" s="12" t="s">
        <v>1088</v>
      </c>
      <c r="F25" s="15" t="s">
        <v>1089</v>
      </c>
      <c r="G25" s="12" t="s">
        <v>1052</v>
      </c>
      <c r="H25" s="15" t="s">
        <v>1053</v>
      </c>
      <c r="I25" s="16" t="s">
        <v>1093</v>
      </c>
      <c r="J25" s="15" t="s">
        <v>1094</v>
      </c>
      <c r="K25" s="12" t="s">
        <v>1095</v>
      </c>
    </row>
    <row r="26" spans="1:11" ht="26.25" customHeight="1" x14ac:dyDescent="0.35">
      <c r="A26" s="12">
        <v>1</v>
      </c>
      <c r="B26" s="13" t="s">
        <v>997</v>
      </c>
      <c r="C26" s="12">
        <v>2</v>
      </c>
      <c r="D26" s="14" t="s">
        <v>1046</v>
      </c>
      <c r="E26" s="12" t="s">
        <v>1096</v>
      </c>
      <c r="F26" s="15" t="s">
        <v>1097</v>
      </c>
      <c r="G26" s="12" t="s">
        <v>1013</v>
      </c>
      <c r="H26" s="15" t="s">
        <v>1014</v>
      </c>
      <c r="I26" s="12" t="s">
        <v>1098</v>
      </c>
      <c r="J26" s="15" t="s">
        <v>1099</v>
      </c>
      <c r="K26" s="12" t="s">
        <v>1100</v>
      </c>
    </row>
    <row r="27" spans="1:11" ht="26.25" customHeight="1" x14ac:dyDescent="0.35">
      <c r="A27" s="12">
        <v>1</v>
      </c>
      <c r="B27" s="13" t="s">
        <v>997</v>
      </c>
      <c r="C27" s="12">
        <v>2</v>
      </c>
      <c r="D27" s="14" t="s">
        <v>1046</v>
      </c>
      <c r="E27" s="12" t="s">
        <v>1101</v>
      </c>
      <c r="F27" s="15" t="s">
        <v>1102</v>
      </c>
      <c r="G27" s="12" t="s">
        <v>1103</v>
      </c>
      <c r="H27" s="15" t="s">
        <v>1104</v>
      </c>
      <c r="I27" s="12" t="s">
        <v>1105</v>
      </c>
      <c r="J27" s="15" t="s">
        <v>1106</v>
      </c>
      <c r="K27" s="12" t="s">
        <v>1107</v>
      </c>
    </row>
    <row r="28" spans="1:11" ht="26.25" customHeight="1" x14ac:dyDescent="0.35">
      <c r="A28" s="12">
        <v>1</v>
      </c>
      <c r="B28" s="13" t="s">
        <v>997</v>
      </c>
      <c r="C28" s="12">
        <v>2</v>
      </c>
      <c r="D28" s="14" t="s">
        <v>1046</v>
      </c>
      <c r="E28" s="12" t="s">
        <v>1108</v>
      </c>
      <c r="F28" s="15" t="s">
        <v>1109</v>
      </c>
      <c r="G28" s="12" t="s">
        <v>1110</v>
      </c>
      <c r="H28" s="15" t="s">
        <v>1111</v>
      </c>
      <c r="I28" s="12" t="s">
        <v>1112</v>
      </c>
      <c r="J28" s="15" t="s">
        <v>1113</v>
      </c>
      <c r="K28" s="12" t="s">
        <v>1114</v>
      </c>
    </row>
    <row r="29" spans="1:11" ht="26.25" customHeight="1" x14ac:dyDescent="0.35">
      <c r="A29" s="12">
        <v>1</v>
      </c>
      <c r="B29" s="13" t="s">
        <v>997</v>
      </c>
      <c r="C29" s="12">
        <v>2</v>
      </c>
      <c r="D29" s="14" t="s">
        <v>1046</v>
      </c>
      <c r="E29" s="12" t="s">
        <v>1115</v>
      </c>
      <c r="F29" s="15" t="s">
        <v>1116</v>
      </c>
      <c r="G29" s="12" t="s">
        <v>1059</v>
      </c>
      <c r="H29" s="15" t="s">
        <v>1060</v>
      </c>
      <c r="I29" s="12" t="s">
        <v>1117</v>
      </c>
      <c r="J29" s="15" t="s">
        <v>1118</v>
      </c>
      <c r="K29" s="12" t="s">
        <v>1119</v>
      </c>
    </row>
    <row r="30" spans="1:11" ht="26.25" customHeight="1" x14ac:dyDescent="0.35">
      <c r="A30" s="12">
        <v>1</v>
      </c>
      <c r="B30" s="13" t="s">
        <v>997</v>
      </c>
      <c r="C30" s="12">
        <v>2</v>
      </c>
      <c r="D30" s="14" t="s">
        <v>1046</v>
      </c>
      <c r="E30" s="12" t="s">
        <v>1120</v>
      </c>
      <c r="F30" s="15" t="s">
        <v>1121</v>
      </c>
      <c r="G30" s="12" t="s">
        <v>1013</v>
      </c>
      <c r="H30" s="15" t="s">
        <v>1014</v>
      </c>
      <c r="I30" s="12" t="s">
        <v>1122</v>
      </c>
      <c r="J30" s="15" t="s">
        <v>1123</v>
      </c>
      <c r="K30" s="12" t="s">
        <v>1124</v>
      </c>
    </row>
    <row r="31" spans="1:11" ht="26.25" customHeight="1" x14ac:dyDescent="0.35">
      <c r="A31" s="12">
        <v>1</v>
      </c>
      <c r="B31" s="13" t="s">
        <v>997</v>
      </c>
      <c r="C31" s="12">
        <v>2</v>
      </c>
      <c r="D31" s="14" t="s">
        <v>1046</v>
      </c>
      <c r="E31" s="12" t="s">
        <v>1125</v>
      </c>
      <c r="F31" s="15" t="s">
        <v>1126</v>
      </c>
      <c r="G31" s="12" t="s">
        <v>1013</v>
      </c>
      <c r="H31" s="15" t="s">
        <v>1014</v>
      </c>
      <c r="I31" s="12" t="s">
        <v>1127</v>
      </c>
      <c r="J31" s="15" t="s">
        <v>1128</v>
      </c>
      <c r="K31" s="12" t="s">
        <v>1129</v>
      </c>
    </row>
    <row r="32" spans="1:11" ht="26.25" customHeight="1" x14ac:dyDescent="0.35">
      <c r="A32" s="12">
        <v>1</v>
      </c>
      <c r="B32" s="13" t="s">
        <v>997</v>
      </c>
      <c r="C32" s="12">
        <v>2</v>
      </c>
      <c r="D32" s="14" t="s">
        <v>1046</v>
      </c>
      <c r="E32" s="12" t="s">
        <v>1130</v>
      </c>
      <c r="F32" s="15" t="s">
        <v>1131</v>
      </c>
      <c r="G32" s="12" t="s">
        <v>1013</v>
      </c>
      <c r="H32" s="15" t="s">
        <v>1014</v>
      </c>
      <c r="I32" s="12" t="s">
        <v>1132</v>
      </c>
      <c r="J32" s="15" t="s">
        <v>1133</v>
      </c>
      <c r="K32" s="12" t="s">
        <v>1134</v>
      </c>
    </row>
    <row r="33" spans="1:11" ht="26.25" customHeight="1" x14ac:dyDescent="0.35">
      <c r="A33" s="12">
        <v>2</v>
      </c>
      <c r="B33" s="13" t="s">
        <v>1135</v>
      </c>
      <c r="C33" s="12">
        <v>3</v>
      </c>
      <c r="D33" s="14" t="s">
        <v>1136</v>
      </c>
      <c r="E33" s="12" t="s">
        <v>1137</v>
      </c>
      <c r="F33" s="15" t="s">
        <v>1138</v>
      </c>
      <c r="G33" s="12" t="s">
        <v>1139</v>
      </c>
      <c r="H33" s="15" t="s">
        <v>1140</v>
      </c>
      <c r="I33" s="12" t="s">
        <v>1141</v>
      </c>
      <c r="J33" s="15" t="s">
        <v>1142</v>
      </c>
      <c r="K33" s="12" t="s">
        <v>1143</v>
      </c>
    </row>
    <row r="34" spans="1:11" ht="26.25" customHeight="1" x14ac:dyDescent="0.35">
      <c r="A34" s="12">
        <v>2</v>
      </c>
      <c r="B34" s="13" t="s">
        <v>1135</v>
      </c>
      <c r="C34" s="12">
        <v>3</v>
      </c>
      <c r="D34" s="14" t="s">
        <v>1136</v>
      </c>
      <c r="E34" s="12" t="s">
        <v>1144</v>
      </c>
      <c r="F34" s="15" t="s">
        <v>1145</v>
      </c>
      <c r="G34" s="12" t="s">
        <v>1139</v>
      </c>
      <c r="H34" s="15" t="s">
        <v>1140</v>
      </c>
      <c r="I34" s="12" t="s">
        <v>1146</v>
      </c>
      <c r="J34" s="15" t="s">
        <v>1147</v>
      </c>
      <c r="K34" s="12" t="s">
        <v>1148</v>
      </c>
    </row>
    <row r="35" spans="1:11" ht="26.25" customHeight="1" x14ac:dyDescent="0.35">
      <c r="A35" s="12">
        <v>2</v>
      </c>
      <c r="B35" s="13" t="s">
        <v>1135</v>
      </c>
      <c r="C35" s="12">
        <v>3</v>
      </c>
      <c r="D35" s="14" t="s">
        <v>1136</v>
      </c>
      <c r="E35" s="12" t="s">
        <v>1149</v>
      </c>
      <c r="F35" s="15" t="s">
        <v>1150</v>
      </c>
      <c r="G35" s="12" t="s">
        <v>1139</v>
      </c>
      <c r="H35" s="15" t="s">
        <v>1140</v>
      </c>
      <c r="I35" s="12" t="s">
        <v>1151</v>
      </c>
      <c r="J35" s="15" t="s">
        <v>1152</v>
      </c>
      <c r="K35" s="12" t="s">
        <v>1153</v>
      </c>
    </row>
    <row r="36" spans="1:11" ht="26.25" customHeight="1" x14ac:dyDescent="0.35">
      <c r="A36" s="12">
        <v>2</v>
      </c>
      <c r="B36" s="13" t="s">
        <v>1135</v>
      </c>
      <c r="C36" s="12">
        <v>3</v>
      </c>
      <c r="D36" s="14" t="s">
        <v>1136</v>
      </c>
      <c r="E36" s="12" t="s">
        <v>1149</v>
      </c>
      <c r="F36" s="15" t="s">
        <v>1150</v>
      </c>
      <c r="G36" s="12" t="s">
        <v>1139</v>
      </c>
      <c r="H36" s="15" t="s">
        <v>1140</v>
      </c>
      <c r="I36" s="12" t="s">
        <v>1154</v>
      </c>
      <c r="J36" s="15" t="s">
        <v>1155</v>
      </c>
      <c r="K36" s="12" t="s">
        <v>1156</v>
      </c>
    </row>
    <row r="37" spans="1:11" ht="26.25" customHeight="1" x14ac:dyDescent="0.35">
      <c r="A37" s="12">
        <v>2</v>
      </c>
      <c r="B37" s="13" t="s">
        <v>1135</v>
      </c>
      <c r="C37" s="12">
        <v>3</v>
      </c>
      <c r="D37" s="14" t="s">
        <v>1136</v>
      </c>
      <c r="E37" s="12" t="s">
        <v>1157</v>
      </c>
      <c r="F37" s="15" t="s">
        <v>1158</v>
      </c>
      <c r="G37" s="12" t="s">
        <v>1139</v>
      </c>
      <c r="H37" s="15" t="s">
        <v>1140</v>
      </c>
      <c r="I37" s="12" t="s">
        <v>1159</v>
      </c>
      <c r="J37" s="15" t="s">
        <v>1160</v>
      </c>
      <c r="K37" s="12" t="s">
        <v>1161</v>
      </c>
    </row>
    <row r="38" spans="1:11" ht="26.25" customHeight="1" x14ac:dyDescent="0.35">
      <c r="A38" s="12">
        <v>2</v>
      </c>
      <c r="B38" s="13" t="s">
        <v>1135</v>
      </c>
      <c r="C38" s="12">
        <v>3</v>
      </c>
      <c r="D38" s="14" t="s">
        <v>1136</v>
      </c>
      <c r="E38" s="12" t="s">
        <v>1162</v>
      </c>
      <c r="F38" s="15" t="s">
        <v>1163</v>
      </c>
      <c r="G38" s="12" t="s">
        <v>1139</v>
      </c>
      <c r="H38" s="15" t="s">
        <v>1140</v>
      </c>
      <c r="I38" s="12" t="s">
        <v>1164</v>
      </c>
      <c r="J38" s="15" t="s">
        <v>1165</v>
      </c>
      <c r="K38" s="12" t="s">
        <v>1166</v>
      </c>
    </row>
    <row r="39" spans="1:11" ht="26.25" customHeight="1" x14ac:dyDescent="0.35">
      <c r="A39" s="12">
        <v>2</v>
      </c>
      <c r="B39" s="13" t="s">
        <v>1135</v>
      </c>
      <c r="C39" s="12">
        <v>3</v>
      </c>
      <c r="D39" s="14" t="s">
        <v>1136</v>
      </c>
      <c r="E39" s="12" t="s">
        <v>1167</v>
      </c>
      <c r="F39" s="15" t="s">
        <v>1168</v>
      </c>
      <c r="G39" s="12" t="s">
        <v>1139</v>
      </c>
      <c r="H39" s="15" t="s">
        <v>1140</v>
      </c>
      <c r="I39" s="12" t="s">
        <v>1169</v>
      </c>
      <c r="J39" s="15" t="s">
        <v>1170</v>
      </c>
      <c r="K39" s="12" t="s">
        <v>1171</v>
      </c>
    </row>
    <row r="40" spans="1:11" ht="26.25" customHeight="1" x14ac:dyDescent="0.35">
      <c r="A40" s="12">
        <v>2</v>
      </c>
      <c r="B40" s="13" t="s">
        <v>1135</v>
      </c>
      <c r="C40" s="12">
        <v>3</v>
      </c>
      <c r="D40" s="14" t="s">
        <v>1136</v>
      </c>
      <c r="E40" s="12" t="s">
        <v>1167</v>
      </c>
      <c r="F40" s="15" t="s">
        <v>1168</v>
      </c>
      <c r="G40" s="12" t="s">
        <v>1139</v>
      </c>
      <c r="H40" s="15" t="s">
        <v>1140</v>
      </c>
      <c r="I40" s="12" t="s">
        <v>1172</v>
      </c>
      <c r="J40" s="15" t="s">
        <v>1173</v>
      </c>
      <c r="K40" s="12" t="s">
        <v>1174</v>
      </c>
    </row>
    <row r="41" spans="1:11" ht="26.25" customHeight="1" x14ac:dyDescent="0.35">
      <c r="A41" s="12">
        <v>2</v>
      </c>
      <c r="B41" s="13" t="s">
        <v>1135</v>
      </c>
      <c r="C41" s="12">
        <v>3</v>
      </c>
      <c r="D41" s="14" t="s">
        <v>1136</v>
      </c>
      <c r="E41" s="12" t="s">
        <v>1167</v>
      </c>
      <c r="F41" s="15" t="s">
        <v>1168</v>
      </c>
      <c r="G41" s="12" t="s">
        <v>1139</v>
      </c>
      <c r="H41" s="15" t="s">
        <v>1140</v>
      </c>
      <c r="I41" s="12" t="s">
        <v>1175</v>
      </c>
      <c r="J41" s="15" t="s">
        <v>1176</v>
      </c>
      <c r="K41" s="12" t="s">
        <v>1177</v>
      </c>
    </row>
    <row r="42" spans="1:11" ht="26.25" customHeight="1" x14ac:dyDescent="0.35">
      <c r="A42" s="12">
        <v>2</v>
      </c>
      <c r="B42" s="13" t="s">
        <v>1135</v>
      </c>
      <c r="C42" s="12">
        <v>3</v>
      </c>
      <c r="D42" s="14" t="s">
        <v>1136</v>
      </c>
      <c r="E42" s="12" t="s">
        <v>1178</v>
      </c>
      <c r="F42" s="15" t="s">
        <v>1179</v>
      </c>
      <c r="G42" s="12" t="s">
        <v>1041</v>
      </c>
      <c r="H42" s="15" t="s">
        <v>1042</v>
      </c>
      <c r="I42" s="12" t="s">
        <v>1069</v>
      </c>
      <c r="J42" s="15" t="s">
        <v>1180</v>
      </c>
      <c r="K42" s="12" t="s">
        <v>1200</v>
      </c>
    </row>
    <row r="43" spans="1:11" ht="26.25" customHeight="1" x14ac:dyDescent="0.35">
      <c r="A43" s="12">
        <v>2</v>
      </c>
      <c r="B43" s="13" t="s">
        <v>1135</v>
      </c>
      <c r="C43" s="12">
        <v>4</v>
      </c>
      <c r="D43" s="14" t="s">
        <v>1181</v>
      </c>
      <c r="E43" s="12" t="s">
        <v>1182</v>
      </c>
      <c r="F43" s="15" t="s">
        <v>1183</v>
      </c>
      <c r="G43" s="12" t="s">
        <v>1184</v>
      </c>
      <c r="H43" s="15" t="s">
        <v>1185</v>
      </c>
      <c r="I43" s="12" t="s">
        <v>1184</v>
      </c>
      <c r="J43" s="15" t="s">
        <v>1186</v>
      </c>
      <c r="K43" s="12" t="s">
        <v>1187</v>
      </c>
    </row>
    <row r="44" spans="1:11" ht="26.25" customHeight="1" x14ac:dyDescent="0.35">
      <c r="A44" s="12">
        <v>2</v>
      </c>
      <c r="B44" s="13" t="s">
        <v>1135</v>
      </c>
      <c r="C44" s="12">
        <v>4</v>
      </c>
      <c r="D44" s="14" t="s">
        <v>1181</v>
      </c>
      <c r="E44" s="12" t="s">
        <v>1182</v>
      </c>
      <c r="F44" s="15" t="s">
        <v>1183</v>
      </c>
      <c r="G44" s="12" t="s">
        <v>1184</v>
      </c>
      <c r="H44" s="15" t="s">
        <v>1185</v>
      </c>
      <c r="I44" s="12" t="s">
        <v>1188</v>
      </c>
      <c r="J44" s="15" t="s">
        <v>1189</v>
      </c>
      <c r="K44" s="12" t="s">
        <v>1190</v>
      </c>
    </row>
    <row r="45" spans="1:11" ht="26.25" customHeight="1" x14ac:dyDescent="0.35">
      <c r="A45" s="12">
        <v>2</v>
      </c>
      <c r="B45" s="13" t="s">
        <v>1135</v>
      </c>
      <c r="C45" s="12">
        <v>4</v>
      </c>
      <c r="D45" s="14" t="s">
        <v>1181</v>
      </c>
      <c r="E45" s="12" t="s">
        <v>1182</v>
      </c>
      <c r="F45" s="15" t="s">
        <v>1183</v>
      </c>
      <c r="G45" s="12" t="s">
        <v>1184</v>
      </c>
      <c r="H45" s="15" t="s">
        <v>1185</v>
      </c>
      <c r="I45" s="12" t="s">
        <v>1191</v>
      </c>
      <c r="J45" s="15" t="s">
        <v>1192</v>
      </c>
      <c r="K45" s="12" t="s">
        <v>1193</v>
      </c>
    </row>
    <row r="46" spans="1:11" ht="26.25" customHeight="1" x14ac:dyDescent="0.35">
      <c r="A46" s="12">
        <v>2</v>
      </c>
      <c r="B46" s="13" t="s">
        <v>1135</v>
      </c>
      <c r="C46" s="12">
        <v>4</v>
      </c>
      <c r="D46" s="14" t="s">
        <v>1181</v>
      </c>
      <c r="E46" s="12" t="s">
        <v>1182</v>
      </c>
      <c r="F46" s="15" t="s">
        <v>1183</v>
      </c>
      <c r="G46" s="12" t="s">
        <v>1184</v>
      </c>
      <c r="H46" s="15" t="s">
        <v>1185</v>
      </c>
      <c r="I46" s="12" t="s">
        <v>1194</v>
      </c>
      <c r="J46" s="15" t="s">
        <v>1195</v>
      </c>
      <c r="K46" s="12" t="s">
        <v>1196</v>
      </c>
    </row>
    <row r="47" spans="1:11" ht="26.25" customHeight="1" x14ac:dyDescent="0.35">
      <c r="A47" s="12">
        <v>2</v>
      </c>
      <c r="B47" s="13" t="s">
        <v>1135</v>
      </c>
      <c r="C47" s="12">
        <v>4</v>
      </c>
      <c r="D47" s="14" t="s">
        <v>1181</v>
      </c>
      <c r="E47" s="12" t="s">
        <v>1197</v>
      </c>
      <c r="F47" s="15" t="s">
        <v>1198</v>
      </c>
      <c r="G47" s="12" t="s">
        <v>1184</v>
      </c>
      <c r="H47" s="15" t="s">
        <v>1185</v>
      </c>
      <c r="I47" s="12" t="s">
        <v>1184</v>
      </c>
      <c r="J47" s="15" t="s">
        <v>1186</v>
      </c>
      <c r="K47" s="12" t="s">
        <v>1199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0"/>
  <sheetViews>
    <sheetView showGridLines="0" zoomScale="80" zoomScaleNormal="80" workbookViewId="0">
      <selection activeCell="C18" sqref="C18"/>
    </sheetView>
  </sheetViews>
  <sheetFormatPr baseColWidth="10" defaultRowHeight="14.5" x14ac:dyDescent="0.35"/>
  <cols>
    <col min="2" max="2" width="81.26953125" bestFit="1" customWidth="1"/>
    <col min="9" max="9" width="13.453125" bestFit="1" customWidth="1"/>
  </cols>
  <sheetData>
    <row r="1" spans="1:7" x14ac:dyDescent="0.35">
      <c r="A1" s="23" t="s">
        <v>1201</v>
      </c>
      <c r="B1" s="23"/>
    </row>
    <row r="2" spans="1:7" x14ac:dyDescent="0.35">
      <c r="A2" s="23" t="s">
        <v>1902</v>
      </c>
      <c r="B2" s="23"/>
    </row>
    <row r="3" spans="1:7" ht="15" thickBot="1" x14ac:dyDescent="0.4">
      <c r="A3" s="24"/>
      <c r="B3" s="24"/>
      <c r="C3" s="78">
        <v>2020</v>
      </c>
      <c r="D3" s="78"/>
      <c r="E3" s="78"/>
      <c r="F3" s="78"/>
    </row>
    <row r="4" spans="1:7" ht="15.75" customHeight="1" thickBot="1" x14ac:dyDescent="0.4">
      <c r="A4" s="25"/>
      <c r="B4" s="25"/>
      <c r="C4" s="79" t="s">
        <v>1903</v>
      </c>
      <c r="D4" s="80"/>
      <c r="E4" s="80"/>
      <c r="F4" s="81"/>
    </row>
    <row r="5" spans="1:7" ht="39" x14ac:dyDescent="0.35">
      <c r="A5" s="26" t="s">
        <v>1904</v>
      </c>
      <c r="B5" s="26" t="s">
        <v>1905</v>
      </c>
      <c r="C5" s="27" t="s">
        <v>1906</v>
      </c>
      <c r="D5" s="28" t="s">
        <v>1907</v>
      </c>
      <c r="E5" s="28" t="s">
        <v>1908</v>
      </c>
      <c r="F5" s="29" t="s">
        <v>1909</v>
      </c>
    </row>
    <row r="6" spans="1:7" x14ac:dyDescent="0.35">
      <c r="A6" s="30" t="s">
        <v>1210</v>
      </c>
      <c r="B6" s="31" t="s">
        <v>10</v>
      </c>
      <c r="C6" s="32">
        <v>0</v>
      </c>
      <c r="D6" s="33">
        <v>0</v>
      </c>
      <c r="E6" s="33">
        <v>0</v>
      </c>
      <c r="F6" s="34">
        <v>0</v>
      </c>
    </row>
    <row r="7" spans="1:7" x14ac:dyDescent="0.35">
      <c r="A7" s="30" t="s">
        <v>1001</v>
      </c>
      <c r="B7" s="31" t="s">
        <v>1910</v>
      </c>
      <c r="C7" s="32">
        <v>9939</v>
      </c>
      <c r="D7" s="33">
        <v>717</v>
      </c>
      <c r="E7" s="33">
        <v>647</v>
      </c>
      <c r="F7" s="34">
        <v>11303</v>
      </c>
      <c r="G7" s="35"/>
    </row>
    <row r="8" spans="1:7" x14ac:dyDescent="0.35">
      <c r="A8" s="30" t="s">
        <v>1103</v>
      </c>
      <c r="B8" s="31" t="s">
        <v>1911</v>
      </c>
      <c r="C8" s="32">
        <v>10320</v>
      </c>
      <c r="D8" s="33">
        <v>737</v>
      </c>
      <c r="E8" s="33">
        <v>655</v>
      </c>
      <c r="F8" s="34">
        <v>11712</v>
      </c>
      <c r="G8" s="35"/>
    </row>
    <row r="9" spans="1:7" x14ac:dyDescent="0.35">
      <c r="A9" s="30" t="s">
        <v>1110</v>
      </c>
      <c r="B9" s="31" t="s">
        <v>1912</v>
      </c>
      <c r="C9" s="32">
        <v>10720</v>
      </c>
      <c r="D9" s="33">
        <v>788</v>
      </c>
      <c r="E9" s="33">
        <v>668</v>
      </c>
      <c r="F9" s="34">
        <v>12176</v>
      </c>
      <c r="G9" s="35"/>
    </row>
    <row r="10" spans="1:7" x14ac:dyDescent="0.35">
      <c r="A10" s="30" t="s">
        <v>1059</v>
      </c>
      <c r="B10" s="31" t="s">
        <v>1913</v>
      </c>
      <c r="C10" s="32">
        <v>11098</v>
      </c>
      <c r="D10" s="33">
        <v>802</v>
      </c>
      <c r="E10" s="33">
        <v>682</v>
      </c>
      <c r="F10" s="34">
        <v>12582</v>
      </c>
      <c r="G10" s="35"/>
    </row>
    <row r="11" spans="1:7" x14ac:dyDescent="0.35">
      <c r="A11" s="30" t="s">
        <v>1013</v>
      </c>
      <c r="B11" s="31" t="s">
        <v>1914</v>
      </c>
      <c r="C11" s="32">
        <v>11260</v>
      </c>
      <c r="D11" s="33">
        <v>815</v>
      </c>
      <c r="E11" s="33">
        <v>696</v>
      </c>
      <c r="F11" s="34">
        <v>12771</v>
      </c>
      <c r="G11" s="35"/>
    </row>
    <row r="12" spans="1:7" x14ac:dyDescent="0.35">
      <c r="A12" s="30" t="s">
        <v>1041</v>
      </c>
      <c r="B12" s="31" t="s">
        <v>1915</v>
      </c>
      <c r="C12" s="32">
        <v>11732</v>
      </c>
      <c r="D12" s="33">
        <v>915</v>
      </c>
      <c r="E12" s="33">
        <v>816</v>
      </c>
      <c r="F12" s="34">
        <v>13463</v>
      </c>
      <c r="G12" s="35"/>
    </row>
    <row r="13" spans="1:7" ht="29.25" customHeight="1" x14ac:dyDescent="0.35">
      <c r="A13" s="30" t="s">
        <v>1052</v>
      </c>
      <c r="B13" s="31" t="s">
        <v>1916</v>
      </c>
      <c r="C13" s="32">
        <v>12242</v>
      </c>
      <c r="D13" s="33">
        <v>926</v>
      </c>
      <c r="E13" s="33">
        <v>830</v>
      </c>
      <c r="F13" s="34">
        <v>13998</v>
      </c>
      <c r="G13" s="35"/>
    </row>
    <row r="14" spans="1:7" x14ac:dyDescent="0.35">
      <c r="A14" s="30" t="s">
        <v>1139</v>
      </c>
      <c r="B14" s="31" t="s">
        <v>1917</v>
      </c>
      <c r="C14" s="32">
        <v>12703</v>
      </c>
      <c r="D14" s="33">
        <v>941</v>
      </c>
      <c r="E14" s="33">
        <v>845</v>
      </c>
      <c r="F14" s="34">
        <v>14489</v>
      </c>
      <c r="G14" s="35"/>
    </row>
    <row r="15" spans="1:7" ht="26" x14ac:dyDescent="0.35">
      <c r="A15" s="30" t="s">
        <v>1169</v>
      </c>
      <c r="B15" s="31" t="s">
        <v>1918</v>
      </c>
      <c r="C15" s="32">
        <v>13401</v>
      </c>
      <c r="D15" s="33">
        <v>957</v>
      </c>
      <c r="E15" s="33">
        <v>861</v>
      </c>
      <c r="F15" s="34">
        <v>15219</v>
      </c>
      <c r="G15" s="35"/>
    </row>
    <row r="16" spans="1:7" x14ac:dyDescent="0.35">
      <c r="A16" s="30" t="s">
        <v>1172</v>
      </c>
      <c r="B16" s="31" t="s">
        <v>1919</v>
      </c>
      <c r="C16" s="32">
        <v>13726</v>
      </c>
      <c r="D16" s="33">
        <v>1046</v>
      </c>
      <c r="E16" s="33">
        <v>866</v>
      </c>
      <c r="F16" s="34">
        <v>15638</v>
      </c>
      <c r="G16" s="35"/>
    </row>
    <row r="17" spans="1:7" x14ac:dyDescent="0.35">
      <c r="A17" s="30" t="s">
        <v>1209</v>
      </c>
      <c r="B17" s="31" t="s">
        <v>1920</v>
      </c>
      <c r="C17" s="32">
        <v>14472</v>
      </c>
      <c r="D17" s="33">
        <v>1093</v>
      </c>
      <c r="E17" s="33">
        <v>879</v>
      </c>
      <c r="F17" s="34">
        <v>16444</v>
      </c>
      <c r="G17" s="35"/>
    </row>
    <row r="18" spans="1:7" x14ac:dyDescent="0.35">
      <c r="A18" s="30" t="s">
        <v>1175</v>
      </c>
      <c r="B18" s="31" t="s">
        <v>1921</v>
      </c>
      <c r="C18" s="32">
        <v>15441</v>
      </c>
      <c r="D18" s="33">
        <v>1099</v>
      </c>
      <c r="E18" s="33">
        <v>889</v>
      </c>
      <c r="F18" s="34">
        <v>17429</v>
      </c>
      <c r="G18" s="35"/>
    </row>
    <row r="19" spans="1:7" x14ac:dyDescent="0.35">
      <c r="A19" s="30" t="s">
        <v>1015</v>
      </c>
      <c r="B19" s="31" t="s">
        <v>1922</v>
      </c>
      <c r="C19" s="32">
        <v>16635</v>
      </c>
      <c r="D19" s="33">
        <v>1128</v>
      </c>
      <c r="E19" s="33">
        <v>903</v>
      </c>
      <c r="F19" s="34">
        <v>18666</v>
      </c>
      <c r="G19" s="35"/>
    </row>
    <row r="20" spans="1:7" x14ac:dyDescent="0.35">
      <c r="A20" s="30" t="s">
        <v>1018</v>
      </c>
      <c r="B20" s="31" t="s">
        <v>1923</v>
      </c>
      <c r="C20" s="32">
        <v>18077</v>
      </c>
      <c r="D20" s="33">
        <v>1163</v>
      </c>
      <c r="E20" s="33">
        <v>922</v>
      </c>
      <c r="F20" s="34">
        <v>20162</v>
      </c>
      <c r="G20" s="35"/>
    </row>
    <row r="21" spans="1:7" ht="26" x14ac:dyDescent="0.35">
      <c r="A21" s="30" t="s">
        <v>1021</v>
      </c>
      <c r="B21" s="31" t="s">
        <v>1924</v>
      </c>
      <c r="C21" s="32">
        <v>20758</v>
      </c>
      <c r="D21" s="33">
        <v>1206</v>
      </c>
      <c r="E21" s="33">
        <v>955</v>
      </c>
      <c r="F21" s="34">
        <v>22919</v>
      </c>
      <c r="G21" s="35"/>
    </row>
    <row r="22" spans="1:7" ht="26" x14ac:dyDescent="0.35">
      <c r="A22" s="30" t="s">
        <v>1024</v>
      </c>
      <c r="B22" s="31" t="s">
        <v>1925</v>
      </c>
      <c r="C22" s="32">
        <v>23379</v>
      </c>
      <c r="D22" s="33">
        <v>1247</v>
      </c>
      <c r="E22" s="33">
        <v>979</v>
      </c>
      <c r="F22" s="34">
        <v>25605</v>
      </c>
      <c r="G22" s="36"/>
    </row>
    <row r="23" spans="1:7" x14ac:dyDescent="0.35">
      <c r="A23" s="30" t="s">
        <v>1027</v>
      </c>
      <c r="B23" s="31" t="s">
        <v>1926</v>
      </c>
      <c r="C23" s="32">
        <v>26346</v>
      </c>
      <c r="D23" s="33">
        <v>1286</v>
      </c>
      <c r="E23" s="33">
        <v>1057</v>
      </c>
      <c r="F23" s="34">
        <v>28689</v>
      </c>
      <c r="G23" s="35"/>
    </row>
    <row r="24" spans="1:7" ht="26" x14ac:dyDescent="0.35">
      <c r="A24" s="30" t="s">
        <v>1030</v>
      </c>
      <c r="B24" s="31" t="s">
        <v>1927</v>
      </c>
      <c r="C24" s="32">
        <v>29714</v>
      </c>
      <c r="D24" s="33">
        <v>1465</v>
      </c>
      <c r="E24" s="33">
        <v>1087</v>
      </c>
      <c r="F24" s="34">
        <v>32266</v>
      </c>
      <c r="G24" s="35"/>
    </row>
    <row r="25" spans="1:7" x14ac:dyDescent="0.35">
      <c r="A25" s="30" t="s">
        <v>1208</v>
      </c>
      <c r="B25" s="31" t="s">
        <v>1928</v>
      </c>
      <c r="C25" s="32">
        <v>33470</v>
      </c>
      <c r="D25" s="33">
        <v>1549</v>
      </c>
      <c r="E25" s="33">
        <v>1116</v>
      </c>
      <c r="F25" s="34">
        <v>36135</v>
      </c>
      <c r="G25" s="35"/>
    </row>
    <row r="26" spans="1:7" x14ac:dyDescent="0.35">
      <c r="A26" s="30" t="s">
        <v>1207</v>
      </c>
      <c r="B26" s="31" t="s">
        <v>1929</v>
      </c>
      <c r="C26" s="32">
        <v>35981</v>
      </c>
      <c r="D26" s="33">
        <v>1680</v>
      </c>
      <c r="E26" s="33">
        <v>1191</v>
      </c>
      <c r="F26" s="34">
        <v>38852</v>
      </c>
      <c r="G26" s="35"/>
    </row>
    <row r="27" spans="1:7" x14ac:dyDescent="0.35">
      <c r="A27" s="30" t="s">
        <v>1211</v>
      </c>
      <c r="B27" s="31" t="s">
        <v>1930</v>
      </c>
      <c r="C27" s="32">
        <v>39023</v>
      </c>
      <c r="D27" s="33">
        <v>1808</v>
      </c>
      <c r="E27" s="33">
        <v>1299</v>
      </c>
      <c r="F27" s="34">
        <v>42130</v>
      </c>
      <c r="G27" s="35"/>
    </row>
    <row r="28" spans="1:7" x14ac:dyDescent="0.35">
      <c r="A28" s="30" t="s">
        <v>1184</v>
      </c>
      <c r="B28" s="31" t="s">
        <v>811</v>
      </c>
      <c r="C28" s="32">
        <v>42219</v>
      </c>
      <c r="D28" s="33">
        <v>1865</v>
      </c>
      <c r="E28" s="33">
        <v>1345</v>
      </c>
      <c r="F28" s="34">
        <v>45429</v>
      </c>
      <c r="G28" s="35"/>
    </row>
    <row r="29" spans="1:7" x14ac:dyDescent="0.35">
      <c r="A29" s="30" t="s">
        <v>1188</v>
      </c>
      <c r="B29" s="31" t="s">
        <v>1931</v>
      </c>
      <c r="C29" s="32">
        <v>47094</v>
      </c>
      <c r="D29" s="33">
        <v>1920</v>
      </c>
      <c r="E29" s="33">
        <v>1376</v>
      </c>
      <c r="F29" s="34">
        <v>50390</v>
      </c>
      <c r="G29" s="35"/>
    </row>
    <row r="30" spans="1:7" x14ac:dyDescent="0.35">
      <c r="A30" s="30" t="s">
        <v>1191</v>
      </c>
      <c r="B30" s="31" t="s">
        <v>1932</v>
      </c>
      <c r="C30" s="32">
        <v>55131</v>
      </c>
      <c r="D30" s="33">
        <v>2057</v>
      </c>
      <c r="E30" s="33">
        <v>1457</v>
      </c>
      <c r="F30" s="34">
        <v>58645</v>
      </c>
      <c r="G30" s="35"/>
    </row>
    <row r="31" spans="1:7" x14ac:dyDescent="0.35">
      <c r="A31" s="30" t="s">
        <v>1212</v>
      </c>
      <c r="B31" s="31" t="s">
        <v>1932</v>
      </c>
      <c r="C31" s="32">
        <v>62968</v>
      </c>
      <c r="D31" s="33">
        <v>2288</v>
      </c>
      <c r="E31" s="33">
        <v>1617</v>
      </c>
      <c r="F31" s="34">
        <v>66873</v>
      </c>
      <c r="G31" s="35"/>
    </row>
    <row r="32" spans="1:7" ht="15" thickBot="1" x14ac:dyDescent="0.4">
      <c r="A32" s="37" t="s">
        <v>1151</v>
      </c>
      <c r="B32" s="38" t="s">
        <v>1933</v>
      </c>
      <c r="C32" s="39">
        <v>69445</v>
      </c>
      <c r="D32" s="40">
        <v>2544</v>
      </c>
      <c r="E32" s="40">
        <v>1794</v>
      </c>
      <c r="F32" s="41">
        <v>73783</v>
      </c>
      <c r="G32" s="35"/>
    </row>
    <row r="33" spans="1:7" x14ac:dyDescent="0.35">
      <c r="A33" s="42" t="s">
        <v>1154</v>
      </c>
      <c r="B33" s="43" t="s">
        <v>10</v>
      </c>
      <c r="C33" s="44">
        <v>77296</v>
      </c>
      <c r="D33" s="45">
        <v>2832</v>
      </c>
      <c r="E33" s="45">
        <v>1992</v>
      </c>
      <c r="F33" s="46">
        <f t="shared" ref="F33:F40" si="0">+C33+D33+E33</f>
        <v>82120</v>
      </c>
      <c r="G33" s="35"/>
    </row>
    <row r="34" spans="1:7" x14ac:dyDescent="0.35">
      <c r="A34" s="42" t="s">
        <v>1934</v>
      </c>
      <c r="B34" s="43" t="s">
        <v>10</v>
      </c>
      <c r="C34" s="44">
        <v>84998</v>
      </c>
      <c r="D34" s="45">
        <v>3202</v>
      </c>
      <c r="E34" s="45">
        <v>2238</v>
      </c>
      <c r="F34" s="46">
        <f t="shared" si="0"/>
        <v>90438</v>
      </c>
      <c r="G34" s="35"/>
    </row>
    <row r="35" spans="1:7" x14ac:dyDescent="0.35">
      <c r="A35" s="42" t="s">
        <v>1935</v>
      </c>
      <c r="B35" s="43" t="s">
        <v>10</v>
      </c>
      <c r="C35" s="44">
        <v>101422</v>
      </c>
      <c r="D35" s="45">
        <v>3676</v>
      </c>
      <c r="E35" s="45">
        <v>2571</v>
      </c>
      <c r="F35" s="46">
        <f t="shared" si="0"/>
        <v>107669</v>
      </c>
      <c r="G35" s="35"/>
    </row>
    <row r="36" spans="1:7" x14ac:dyDescent="0.35">
      <c r="A36" s="42" t="s">
        <v>1936</v>
      </c>
      <c r="B36" s="43" t="s">
        <v>10</v>
      </c>
      <c r="C36" s="44">
        <v>114551</v>
      </c>
      <c r="D36" s="45">
        <v>4097</v>
      </c>
      <c r="E36" s="45">
        <v>2860</v>
      </c>
      <c r="F36" s="46">
        <f t="shared" si="0"/>
        <v>121508</v>
      </c>
      <c r="G36" s="35"/>
    </row>
    <row r="37" spans="1:7" x14ac:dyDescent="0.35">
      <c r="A37" s="42" t="s">
        <v>1937</v>
      </c>
      <c r="B37" s="43" t="s">
        <v>10</v>
      </c>
      <c r="C37" s="44">
        <v>129827</v>
      </c>
      <c r="D37" s="45">
        <v>4256</v>
      </c>
      <c r="E37" s="45">
        <v>3060</v>
      </c>
      <c r="F37" s="46">
        <f t="shared" si="0"/>
        <v>137143</v>
      </c>
      <c r="G37" s="35"/>
    </row>
    <row r="38" spans="1:7" x14ac:dyDescent="0.35">
      <c r="A38" s="42" t="s">
        <v>1938</v>
      </c>
      <c r="B38" s="43" t="s">
        <v>10</v>
      </c>
      <c r="C38" s="44">
        <v>134375</v>
      </c>
      <c r="D38" s="45">
        <v>4445</v>
      </c>
      <c r="E38" s="45">
        <v>3463</v>
      </c>
      <c r="F38" s="46">
        <f t="shared" si="0"/>
        <v>142283</v>
      </c>
      <c r="G38" s="35"/>
    </row>
    <row r="39" spans="1:7" x14ac:dyDescent="0.35">
      <c r="A39" s="42" t="s">
        <v>1939</v>
      </c>
      <c r="B39" s="43" t="s">
        <v>10</v>
      </c>
      <c r="C39" s="44">
        <v>138307</v>
      </c>
      <c r="D39" s="45">
        <v>5082</v>
      </c>
      <c r="E39" s="45">
        <v>3953</v>
      </c>
      <c r="F39" s="46">
        <f t="shared" si="0"/>
        <v>147342</v>
      </c>
      <c r="G39" s="35"/>
    </row>
    <row r="40" spans="1:7" ht="15" thickBot="1" x14ac:dyDescent="0.4">
      <c r="A40" s="47" t="s">
        <v>1940</v>
      </c>
      <c r="B40" s="48" t="s">
        <v>10</v>
      </c>
      <c r="C40" s="49">
        <v>157885</v>
      </c>
      <c r="D40" s="50">
        <v>0</v>
      </c>
      <c r="E40" s="50">
        <v>0</v>
      </c>
      <c r="F40" s="51">
        <f t="shared" si="0"/>
        <v>157885</v>
      </c>
      <c r="G40" s="35"/>
    </row>
  </sheetData>
  <mergeCells count="2">
    <mergeCell ref="C3:F3"/>
    <mergeCell ref="C4:F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AG870"/>
  <sheetViews>
    <sheetView showGridLines="0" tabSelected="1" topLeftCell="J47" zoomScale="80" zoomScaleNormal="80" workbookViewId="0">
      <selection activeCell="I26" sqref="I26"/>
    </sheetView>
  </sheetViews>
  <sheetFormatPr baseColWidth="10" defaultColWidth="11.453125" defaultRowHeight="13" x14ac:dyDescent="0.3"/>
  <cols>
    <col min="1" max="1" width="5.81640625" style="18" customWidth="1"/>
    <col min="2" max="2" width="8.7265625" style="18" customWidth="1"/>
    <col min="3" max="3" width="14.7265625" style="18" customWidth="1"/>
    <col min="4" max="4" width="36.26953125" style="18" hidden="1" customWidth="1"/>
    <col min="5" max="5" width="14" style="18" customWidth="1"/>
    <col min="6" max="6" width="10" style="18" customWidth="1"/>
    <col min="7" max="7" width="32.453125" style="18" bestFit="1" customWidth="1"/>
    <col min="8" max="8" width="39.453125" style="18" customWidth="1"/>
    <col min="9" max="9" width="59.7265625" style="18" customWidth="1"/>
    <col min="10" max="10" width="11.453125" style="18" customWidth="1"/>
    <col min="11" max="11" width="14.81640625" style="18" customWidth="1"/>
    <col min="12" max="16" width="11.453125" style="18" customWidth="1"/>
    <col min="17" max="17" width="17.453125" style="18" customWidth="1"/>
    <col min="18" max="18" width="20.08984375" style="18" customWidth="1"/>
    <col min="19" max="20" width="11.453125" style="18" customWidth="1"/>
    <col min="21" max="21" width="12.81640625" style="18" hidden="1" customWidth="1"/>
    <col min="22" max="23" width="11.453125" style="18" hidden="1" customWidth="1"/>
    <col min="24" max="25" width="15.453125" style="18" hidden="1" customWidth="1"/>
    <col min="26" max="16384" width="11.453125" style="18"/>
  </cols>
  <sheetData>
    <row r="1" spans="1:33" x14ac:dyDescent="0.3">
      <c r="A1" s="17" t="s">
        <v>1201</v>
      </c>
    </row>
    <row r="2" spans="1:33" x14ac:dyDescent="0.3">
      <c r="A2" s="17" t="s">
        <v>2019</v>
      </c>
    </row>
    <row r="3" spans="1:33" x14ac:dyDescent="0.3">
      <c r="A3" s="17" t="s">
        <v>2925</v>
      </c>
    </row>
    <row r="6" spans="1:33" ht="39" x14ac:dyDescent="0.3">
      <c r="A6" s="1" t="s">
        <v>0</v>
      </c>
      <c r="B6" s="1" t="s">
        <v>1</v>
      </c>
      <c r="C6" s="1" t="s">
        <v>2121</v>
      </c>
      <c r="D6" s="1" t="s">
        <v>2</v>
      </c>
      <c r="E6" s="1" t="s">
        <v>3</v>
      </c>
      <c r="F6" s="2" t="s">
        <v>4</v>
      </c>
      <c r="G6" s="1" t="s">
        <v>5</v>
      </c>
      <c r="H6" s="1" t="s">
        <v>6</v>
      </c>
      <c r="I6" s="1" t="s">
        <v>7</v>
      </c>
      <c r="J6" s="1" t="s">
        <v>8</v>
      </c>
      <c r="K6" s="3" t="s">
        <v>9</v>
      </c>
      <c r="L6" s="19" t="s">
        <v>1202</v>
      </c>
      <c r="M6" s="20" t="s">
        <v>1203</v>
      </c>
      <c r="N6" s="20" t="s">
        <v>1204</v>
      </c>
      <c r="O6" s="20" t="s">
        <v>1205</v>
      </c>
      <c r="P6" s="20" t="s">
        <v>1206</v>
      </c>
      <c r="Q6" s="75" t="s">
        <v>2949</v>
      </c>
      <c r="R6" s="75" t="s">
        <v>2950</v>
      </c>
      <c r="S6" s="75" t="s">
        <v>2951</v>
      </c>
      <c r="T6" s="75" t="s">
        <v>2952</v>
      </c>
      <c r="U6" s="68" t="s">
        <v>2892</v>
      </c>
      <c r="V6" s="69" t="s">
        <v>2890</v>
      </c>
      <c r="W6" s="69" t="s">
        <v>2891</v>
      </c>
      <c r="X6" s="69" t="s">
        <v>2913</v>
      </c>
      <c r="Y6" s="69" t="s">
        <v>2914</v>
      </c>
    </row>
    <row r="7" spans="1:33" hidden="1" x14ac:dyDescent="0.3">
      <c r="A7" s="4">
        <v>1</v>
      </c>
      <c r="B7" s="71">
        <v>2423</v>
      </c>
      <c r="C7" s="72" t="s">
        <v>2035</v>
      </c>
      <c r="D7" s="58" t="s">
        <v>2908</v>
      </c>
      <c r="E7" s="7">
        <v>44263</v>
      </c>
      <c r="F7" s="5" t="str">
        <f>IFERROR(VLOOKUP(B8,SINDICATO,5,FALSE),"N/A")</f>
        <v>N/A</v>
      </c>
      <c r="G7" s="6" t="s">
        <v>11</v>
      </c>
      <c r="H7" s="8" t="s">
        <v>11</v>
      </c>
      <c r="I7" s="8" t="s">
        <v>12</v>
      </c>
      <c r="J7" s="5" t="s">
        <v>13</v>
      </c>
      <c r="K7" s="5" t="str">
        <f t="shared" ref="K7:K14" si="0">VLOOKUP(H7,estructura,2,FALSE)</f>
        <v>1 1 01 1 PR01 01</v>
      </c>
      <c r="L7" s="21" t="s">
        <v>1151</v>
      </c>
      <c r="M7" s="22">
        <v>69445</v>
      </c>
      <c r="N7" s="22">
        <v>2544</v>
      </c>
      <c r="O7" s="22">
        <v>1794</v>
      </c>
      <c r="P7" s="22">
        <f t="shared" ref="P7:P14" si="1">SUM(M7:O7)</f>
        <v>73783</v>
      </c>
      <c r="Q7" s="22">
        <v>69445</v>
      </c>
      <c r="R7" s="22">
        <v>73783</v>
      </c>
      <c r="S7" s="22">
        <f>Q7-M7</f>
        <v>0</v>
      </c>
      <c r="T7" s="76">
        <f>S7/Q7</f>
        <v>0</v>
      </c>
      <c r="U7" s="64">
        <v>0</v>
      </c>
      <c r="V7" s="74">
        <f t="shared" ref="V7:V70" si="2">O7+M7+U7</f>
        <v>71239</v>
      </c>
      <c r="W7" s="70">
        <f t="shared" ref="W7:W14" si="3">IF(V7&gt;0,((V7-(VLOOKUP(V7,$AA$10:$AD$20,1)))*(VLOOKUP(V7,$AA$10:$AD$20,4)))+(VLOOKUP(V7,$AA$10:$AD$20,3)),0)</f>
        <v>11785.186704</v>
      </c>
      <c r="X7" s="70">
        <f>M7*11.5%</f>
        <v>7986.1750000000002</v>
      </c>
      <c r="Y7" s="70">
        <f>V7-W7-X7</f>
        <v>51467.638295999997</v>
      </c>
    </row>
    <row r="8" spans="1:33" hidden="1" x14ac:dyDescent="0.3">
      <c r="A8" s="4">
        <v>2</v>
      </c>
      <c r="B8" s="54">
        <v>2443</v>
      </c>
      <c r="C8" s="72" t="s">
        <v>2036</v>
      </c>
      <c r="D8" s="58" t="s">
        <v>2933</v>
      </c>
      <c r="E8" s="7">
        <v>44317</v>
      </c>
      <c r="F8" s="5" t="str">
        <f>IFERROR(VLOOKUP(#REF!,SINDICATO,5,FALSE),"N/A")</f>
        <v>N/A</v>
      </c>
      <c r="G8" s="6" t="s">
        <v>11</v>
      </c>
      <c r="H8" s="8" t="s">
        <v>11</v>
      </c>
      <c r="I8" s="8" t="s">
        <v>14</v>
      </c>
      <c r="J8" s="5" t="s">
        <v>13</v>
      </c>
      <c r="K8" s="5" t="str">
        <f t="shared" si="0"/>
        <v>1 1 01 1 PR01 01</v>
      </c>
      <c r="L8" s="21" t="s">
        <v>1188</v>
      </c>
      <c r="M8" s="22">
        <v>47094</v>
      </c>
      <c r="N8" s="22">
        <v>1920</v>
      </c>
      <c r="O8" s="22">
        <v>1376</v>
      </c>
      <c r="P8" s="22">
        <f t="shared" si="1"/>
        <v>50390</v>
      </c>
      <c r="Q8" s="22">
        <v>47094</v>
      </c>
      <c r="R8" s="22">
        <v>50390</v>
      </c>
      <c r="S8" s="22">
        <f t="shared" ref="S8:S14" si="4">Q8-M8</f>
        <v>0</v>
      </c>
      <c r="T8" s="76">
        <f t="shared" ref="T8:T14" si="5">S8/Q8</f>
        <v>0</v>
      </c>
      <c r="U8" s="64">
        <v>0</v>
      </c>
      <c r="V8" s="74">
        <f t="shared" si="2"/>
        <v>48470</v>
      </c>
      <c r="W8" s="70">
        <f t="shared" si="3"/>
        <v>7704.9819040000002</v>
      </c>
      <c r="X8" s="70">
        <f>M8*11.5%</f>
        <v>5415.81</v>
      </c>
      <c r="Y8" s="70">
        <f t="shared" ref="Y8:Y14" si="6">V8-W8-X8</f>
        <v>35349.208096000002</v>
      </c>
    </row>
    <row r="9" spans="1:33" hidden="1" x14ac:dyDescent="0.3">
      <c r="A9" s="4">
        <v>3</v>
      </c>
      <c r="B9" s="54">
        <v>0</v>
      </c>
      <c r="C9" s="72" t="s">
        <v>2122</v>
      </c>
      <c r="D9" s="58" t="s">
        <v>16</v>
      </c>
      <c r="E9" s="7">
        <v>43830</v>
      </c>
      <c r="F9" s="5" t="str">
        <f>IFERROR(VLOOKUP(B9,SINDICATO,5,FALSE),"N/A")</f>
        <v>N/A</v>
      </c>
      <c r="G9" s="6" t="s">
        <v>11</v>
      </c>
      <c r="H9" s="8" t="s">
        <v>11</v>
      </c>
      <c r="I9" s="8" t="s">
        <v>15</v>
      </c>
      <c r="J9" s="5" t="s">
        <v>13</v>
      </c>
      <c r="K9" s="5" t="str">
        <f t="shared" si="0"/>
        <v>1 1 01 1 PR01 01</v>
      </c>
      <c r="L9" s="21" t="s">
        <v>1188</v>
      </c>
      <c r="M9" s="22">
        <v>47094</v>
      </c>
      <c r="N9" s="22">
        <v>1920</v>
      </c>
      <c r="O9" s="22">
        <v>1376</v>
      </c>
      <c r="P9" s="22">
        <f t="shared" si="1"/>
        <v>50390</v>
      </c>
      <c r="Q9" s="22">
        <v>47094</v>
      </c>
      <c r="R9" s="22">
        <v>50390</v>
      </c>
      <c r="S9" s="22">
        <f t="shared" si="4"/>
        <v>0</v>
      </c>
      <c r="T9" s="76">
        <f t="shared" si="5"/>
        <v>0</v>
      </c>
      <c r="U9" s="64">
        <v>0</v>
      </c>
      <c r="V9" s="74">
        <f t="shared" si="2"/>
        <v>48470</v>
      </c>
      <c r="W9" s="70">
        <f t="shared" si="3"/>
        <v>7704.9819040000002</v>
      </c>
      <c r="X9" s="70">
        <f>M9*11.5%</f>
        <v>5415.81</v>
      </c>
      <c r="Y9" s="70">
        <f t="shared" si="6"/>
        <v>35349.208096000002</v>
      </c>
      <c r="AA9" s="18" t="s">
        <v>2893</v>
      </c>
      <c r="AB9" s="18" t="s">
        <v>2894</v>
      </c>
      <c r="AC9" s="18" t="s">
        <v>2895</v>
      </c>
      <c r="AD9" s="18" t="s">
        <v>2896</v>
      </c>
      <c r="AF9" s="18" t="s">
        <v>2897</v>
      </c>
      <c r="AG9" s="65" t="e">
        <f>#REF!</f>
        <v>#REF!</v>
      </c>
    </row>
    <row r="10" spans="1:33" hidden="1" x14ac:dyDescent="0.3">
      <c r="A10" s="4">
        <v>4</v>
      </c>
      <c r="B10" s="54">
        <v>2450</v>
      </c>
      <c r="C10" s="72" t="s">
        <v>2037</v>
      </c>
      <c r="D10" s="58" t="s">
        <v>2941</v>
      </c>
      <c r="E10" s="7">
        <v>44317</v>
      </c>
      <c r="F10" s="5" t="str">
        <f>IFERROR(VLOOKUP(#REF!,SINDICATO,5,FALSE),"N/A")</f>
        <v>N/A</v>
      </c>
      <c r="G10" s="6" t="s">
        <v>11</v>
      </c>
      <c r="H10" s="6" t="s">
        <v>11</v>
      </c>
      <c r="I10" s="6" t="s">
        <v>17</v>
      </c>
      <c r="J10" s="5" t="s">
        <v>13</v>
      </c>
      <c r="K10" s="5" t="str">
        <f t="shared" si="0"/>
        <v>1 1 01 1 PR01 01</v>
      </c>
      <c r="L10" s="21" t="s">
        <v>1207</v>
      </c>
      <c r="M10" s="22">
        <v>35981</v>
      </c>
      <c r="N10" s="22">
        <v>1680</v>
      </c>
      <c r="O10" s="22">
        <v>1191</v>
      </c>
      <c r="P10" s="22">
        <f t="shared" si="1"/>
        <v>38852</v>
      </c>
      <c r="Q10" s="22">
        <v>35981</v>
      </c>
      <c r="R10" s="22">
        <v>38852</v>
      </c>
      <c r="S10" s="22">
        <f t="shared" si="4"/>
        <v>0</v>
      </c>
      <c r="T10" s="76">
        <f t="shared" si="5"/>
        <v>0</v>
      </c>
      <c r="U10" s="64">
        <v>0</v>
      </c>
      <c r="V10" s="74">
        <f t="shared" si="2"/>
        <v>37172</v>
      </c>
      <c r="W10" s="70">
        <f t="shared" si="3"/>
        <v>5680.3803040000003</v>
      </c>
      <c r="X10" s="70">
        <f>M10*11.5%</f>
        <v>4137.8150000000005</v>
      </c>
      <c r="Y10" s="70">
        <f t="shared" si="6"/>
        <v>27353.804695999999</v>
      </c>
      <c r="AA10" s="18">
        <v>0.01</v>
      </c>
      <c r="AB10" s="18">
        <v>644.58000000000004</v>
      </c>
      <c r="AC10" s="18">
        <v>0</v>
      </c>
      <c r="AD10" s="66">
        <v>1.9199999999999998E-2</v>
      </c>
      <c r="AF10" s="18" t="s">
        <v>2898</v>
      </c>
      <c r="AG10" s="18" t="e">
        <f>VLOOKUP(AG9,AA10:AD20,1)</f>
        <v>#REF!</v>
      </c>
    </row>
    <row r="11" spans="1:33" hidden="1" x14ac:dyDescent="0.3">
      <c r="A11" s="4">
        <v>5</v>
      </c>
      <c r="B11" s="54">
        <v>2434</v>
      </c>
      <c r="C11" s="72" t="s">
        <v>2123</v>
      </c>
      <c r="D11" s="59" t="s">
        <v>2920</v>
      </c>
      <c r="E11" s="7">
        <v>44287</v>
      </c>
      <c r="F11" s="5" t="str">
        <f>IFERROR(VLOOKUP(B11,SINDICATO,5,FALSE),"N/A")</f>
        <v>N/A</v>
      </c>
      <c r="G11" s="6" t="s">
        <v>11</v>
      </c>
      <c r="H11" s="6" t="s">
        <v>11</v>
      </c>
      <c r="I11" s="8" t="s">
        <v>18</v>
      </c>
      <c r="J11" s="5" t="s">
        <v>19</v>
      </c>
      <c r="K11" s="5" t="str">
        <f t="shared" si="0"/>
        <v>1 1 01 1 PR01 01</v>
      </c>
      <c r="L11" s="21" t="s">
        <v>1207</v>
      </c>
      <c r="M11" s="22">
        <v>35981</v>
      </c>
      <c r="N11" s="22">
        <v>0</v>
      </c>
      <c r="O11" s="22">
        <v>0</v>
      </c>
      <c r="P11" s="22">
        <f t="shared" si="1"/>
        <v>35981</v>
      </c>
      <c r="Q11" s="22">
        <v>35981</v>
      </c>
      <c r="R11" s="22">
        <v>35981</v>
      </c>
      <c r="S11" s="22">
        <f t="shared" si="4"/>
        <v>0</v>
      </c>
      <c r="T11" s="76">
        <f t="shared" si="5"/>
        <v>0</v>
      </c>
      <c r="U11" s="64">
        <v>0</v>
      </c>
      <c r="V11" s="74">
        <f t="shared" si="2"/>
        <v>35981</v>
      </c>
      <c r="W11" s="70">
        <f t="shared" si="3"/>
        <v>5466.9531040000011</v>
      </c>
      <c r="X11" s="70">
        <v>0</v>
      </c>
      <c r="Y11" s="70">
        <f t="shared" si="6"/>
        <v>30514.046896</v>
      </c>
      <c r="AA11" s="18">
        <v>644.59</v>
      </c>
      <c r="AB11" s="65">
        <v>5470.92</v>
      </c>
      <c r="AC11" s="18">
        <v>12.38</v>
      </c>
      <c r="AD11" s="66">
        <v>6.4000000000000001E-2</v>
      </c>
      <c r="AF11" s="18" t="s">
        <v>2899</v>
      </c>
      <c r="AG11" s="65" t="e">
        <f>AG9-AG10</f>
        <v>#REF!</v>
      </c>
    </row>
    <row r="12" spans="1:33" hidden="1" x14ac:dyDescent="0.3">
      <c r="A12" s="4">
        <v>6</v>
      </c>
      <c r="B12" s="54">
        <v>2170</v>
      </c>
      <c r="C12" s="72" t="s">
        <v>2124</v>
      </c>
      <c r="D12" s="58" t="s">
        <v>20</v>
      </c>
      <c r="E12" s="7">
        <v>43467</v>
      </c>
      <c r="F12" s="5" t="str">
        <f>IFERROR(VLOOKUP(B12,SINDICATO,5,FALSE),"N/A")</f>
        <v>N/A</v>
      </c>
      <c r="G12" s="8" t="s">
        <v>454</v>
      </c>
      <c r="H12" s="8" t="s">
        <v>499</v>
      </c>
      <c r="I12" s="8" t="s">
        <v>21</v>
      </c>
      <c r="J12" s="5" t="s">
        <v>19</v>
      </c>
      <c r="K12" s="5" t="str">
        <f t="shared" si="0"/>
        <v>1 1 07 2 PR07 92</v>
      </c>
      <c r="L12" s="21" t="s">
        <v>1208</v>
      </c>
      <c r="M12" s="22">
        <v>33470</v>
      </c>
      <c r="N12" s="22">
        <v>0</v>
      </c>
      <c r="O12" s="22">
        <v>0</v>
      </c>
      <c r="P12" s="22">
        <f t="shared" si="1"/>
        <v>33470</v>
      </c>
      <c r="Q12" s="22">
        <v>33470</v>
      </c>
      <c r="R12" s="22">
        <v>33470</v>
      </c>
      <c r="S12" s="22">
        <f t="shared" si="4"/>
        <v>0</v>
      </c>
      <c r="T12" s="76">
        <f t="shared" si="5"/>
        <v>0</v>
      </c>
      <c r="U12" s="64">
        <v>0</v>
      </c>
      <c r="V12" s="74">
        <f t="shared" si="2"/>
        <v>33470</v>
      </c>
      <c r="W12" s="70">
        <f t="shared" si="3"/>
        <v>5016.9819040000002</v>
      </c>
      <c r="X12" s="70">
        <v>0</v>
      </c>
      <c r="Y12" s="70">
        <f t="shared" si="6"/>
        <v>28453.018096</v>
      </c>
      <c r="AA12" s="65">
        <v>5470.93</v>
      </c>
      <c r="AB12" s="65">
        <v>9614.66</v>
      </c>
      <c r="AC12" s="18">
        <v>321.26</v>
      </c>
      <c r="AD12" s="66">
        <v>0.10879999999999999</v>
      </c>
      <c r="AF12" s="18" t="s">
        <v>2900</v>
      </c>
      <c r="AG12" s="66" t="e">
        <f>VLOOKUP(AG9,AA10:AD20,4)</f>
        <v>#REF!</v>
      </c>
    </row>
    <row r="13" spans="1:33" hidden="1" x14ac:dyDescent="0.3">
      <c r="A13" s="4">
        <v>7</v>
      </c>
      <c r="B13" s="54">
        <v>2437</v>
      </c>
      <c r="C13" s="72" t="s">
        <v>2097</v>
      </c>
      <c r="D13" s="58" t="s">
        <v>2926</v>
      </c>
      <c r="E13" s="7">
        <v>44302</v>
      </c>
      <c r="F13" s="5" t="str">
        <f>IFERROR(VLOOKUP(B384,SINDICATO,5,FALSE),"N/A")</f>
        <v>N/A</v>
      </c>
      <c r="G13" s="6" t="s">
        <v>11</v>
      </c>
      <c r="H13" s="8" t="s">
        <v>11</v>
      </c>
      <c r="I13" s="8" t="s">
        <v>21</v>
      </c>
      <c r="J13" s="5" t="s">
        <v>19</v>
      </c>
      <c r="K13" s="5" t="str">
        <f t="shared" si="0"/>
        <v>1 1 01 1 PR01 01</v>
      </c>
      <c r="L13" s="21" t="s">
        <v>1208</v>
      </c>
      <c r="M13" s="22">
        <v>33470</v>
      </c>
      <c r="N13" s="22">
        <v>0</v>
      </c>
      <c r="O13" s="22">
        <v>0</v>
      </c>
      <c r="P13" s="22">
        <f t="shared" si="1"/>
        <v>33470</v>
      </c>
      <c r="Q13" s="22">
        <v>33470</v>
      </c>
      <c r="R13" s="22">
        <v>33470</v>
      </c>
      <c r="S13" s="22">
        <f t="shared" si="4"/>
        <v>0</v>
      </c>
      <c r="T13" s="76">
        <f t="shared" si="5"/>
        <v>0</v>
      </c>
      <c r="U13" s="64">
        <v>0</v>
      </c>
      <c r="V13" s="74">
        <f t="shared" si="2"/>
        <v>33470</v>
      </c>
      <c r="W13" s="70">
        <f t="shared" si="3"/>
        <v>5016.9819040000002</v>
      </c>
      <c r="X13" s="70">
        <v>0</v>
      </c>
      <c r="Y13" s="70">
        <f t="shared" si="6"/>
        <v>28453.018096</v>
      </c>
      <c r="AA13" s="65">
        <v>9614.67</v>
      </c>
      <c r="AB13" s="65">
        <v>11176.62</v>
      </c>
      <c r="AC13" s="18">
        <v>772.1</v>
      </c>
      <c r="AD13" s="66">
        <v>0.16</v>
      </c>
      <c r="AF13" s="18" t="s">
        <v>2901</v>
      </c>
      <c r="AG13" s="67" t="e">
        <f>AG11*AG12</f>
        <v>#REF!</v>
      </c>
    </row>
    <row r="14" spans="1:33" hidden="1" x14ac:dyDescent="0.3">
      <c r="A14" s="4">
        <v>8</v>
      </c>
      <c r="B14" s="55">
        <v>1902</v>
      </c>
      <c r="C14" s="72" t="s">
        <v>2125</v>
      </c>
      <c r="D14" s="59" t="s">
        <v>22</v>
      </c>
      <c r="E14" s="7">
        <v>43497</v>
      </c>
      <c r="F14" s="5" t="str">
        <f t="shared" ref="F14" si="7">IFERROR(VLOOKUP(B14,SINDICATO,5,FALSE),"N/A")</f>
        <v>N/A</v>
      </c>
      <c r="G14" s="6" t="s">
        <v>11</v>
      </c>
      <c r="H14" s="8" t="s">
        <v>11</v>
      </c>
      <c r="I14" s="8" t="s">
        <v>23</v>
      </c>
      <c r="J14" s="5" t="s">
        <v>19</v>
      </c>
      <c r="K14" s="5" t="str">
        <f t="shared" si="0"/>
        <v>1 1 01 1 PR01 01</v>
      </c>
      <c r="L14" s="21" t="s">
        <v>1208</v>
      </c>
      <c r="M14" s="22">
        <v>33470</v>
      </c>
      <c r="N14" s="22">
        <v>0</v>
      </c>
      <c r="O14" s="22">
        <v>0</v>
      </c>
      <c r="P14" s="22">
        <f t="shared" si="1"/>
        <v>33470</v>
      </c>
      <c r="Q14" s="22">
        <v>33470</v>
      </c>
      <c r="R14" s="22">
        <v>33470</v>
      </c>
      <c r="S14" s="22">
        <f t="shared" si="4"/>
        <v>0</v>
      </c>
      <c r="T14" s="76">
        <f t="shared" si="5"/>
        <v>0</v>
      </c>
      <c r="U14" s="64">
        <v>0</v>
      </c>
      <c r="V14" s="74">
        <f t="shared" si="2"/>
        <v>33470</v>
      </c>
      <c r="W14" s="70">
        <f t="shared" si="3"/>
        <v>5016.9819040000002</v>
      </c>
      <c r="X14" s="70">
        <v>0</v>
      </c>
      <c r="Y14" s="70">
        <f t="shared" si="6"/>
        <v>28453.018096</v>
      </c>
      <c r="AA14" s="65">
        <v>11176.63</v>
      </c>
      <c r="AB14" s="65">
        <v>13381.47</v>
      </c>
      <c r="AC14" s="65">
        <v>1022.01</v>
      </c>
      <c r="AD14" s="66">
        <v>0.1792</v>
      </c>
      <c r="AF14" s="18" t="s">
        <v>2895</v>
      </c>
      <c r="AG14" s="18" t="e">
        <f>VLOOKUP(#REF!,AA10:AD20,3)</f>
        <v>#REF!</v>
      </c>
    </row>
    <row r="15" spans="1:33" x14ac:dyDescent="0.3">
      <c r="A15" s="4">
        <v>163</v>
      </c>
      <c r="B15" s="54">
        <v>740</v>
      </c>
      <c r="C15" s="52" t="s">
        <v>2261</v>
      </c>
      <c r="D15" s="59" t="s">
        <v>227</v>
      </c>
      <c r="E15" s="7">
        <v>42064</v>
      </c>
      <c r="F15" s="5" t="str">
        <f>IFERROR(VLOOKUP(B15,SINDICATO,5,FALSE),"N/A")</f>
        <v>SIEIPEJAL</v>
      </c>
      <c r="G15" s="8" t="s">
        <v>180</v>
      </c>
      <c r="H15" s="8" t="s">
        <v>208</v>
      </c>
      <c r="I15" s="8" t="s">
        <v>228</v>
      </c>
      <c r="J15" s="5" t="s">
        <v>39</v>
      </c>
      <c r="K15" s="5" t="str">
        <f t="shared" ref="K15:K78" si="8">VLOOKUP(H15,estructura,2,FALSE)</f>
        <v>1 1 05 1 PR02 16</v>
      </c>
      <c r="L15" s="21" t="s">
        <v>1210</v>
      </c>
      <c r="M15" s="22">
        <v>10343</v>
      </c>
      <c r="N15" s="22">
        <v>959</v>
      </c>
      <c r="O15" s="22">
        <v>791</v>
      </c>
      <c r="P15" s="22">
        <f t="shared" ref="P15:P78" si="9">SUM(M15:O15)</f>
        <v>12093</v>
      </c>
      <c r="Q15" s="22">
        <v>11043</v>
      </c>
      <c r="R15" s="22">
        <v>12793</v>
      </c>
      <c r="S15" s="22">
        <f t="shared" ref="S15:S78" si="10">Q15-M15</f>
        <v>700</v>
      </c>
      <c r="T15" s="76">
        <f t="shared" ref="T15:T78" si="11">S15/Q15</f>
        <v>6.3388571946029162E-2</v>
      </c>
      <c r="U15" s="64">
        <v>283</v>
      </c>
      <c r="V15" s="74">
        <f t="shared" si="2"/>
        <v>11417</v>
      </c>
      <c r="W15" s="70">
        <f t="shared" ref="W15:W78" si="12">IF(V15&gt;0,((V15-(VLOOKUP(V15,$AA$10:$AD$20,1)))*(VLOOKUP(V15,$AA$10:$AD$20,4)))+(VLOOKUP(V15,$AA$10:$AD$20,3)),0)</f>
        <v>1065.0843040000002</v>
      </c>
      <c r="X15" s="70">
        <f t="shared" ref="X15:X48" si="13">M15*11.5%</f>
        <v>1189.4450000000002</v>
      </c>
      <c r="Y15" s="70">
        <f t="shared" ref="Y15:Y78" si="14">V15-W15-X15</f>
        <v>9162.4706960000003</v>
      </c>
    </row>
    <row r="16" spans="1:33" x14ac:dyDescent="0.3">
      <c r="A16" s="4">
        <v>179</v>
      </c>
      <c r="B16" s="73">
        <v>2400</v>
      </c>
      <c r="C16" s="72" t="s">
        <v>2046</v>
      </c>
      <c r="D16" s="62" t="s">
        <v>2025</v>
      </c>
      <c r="E16" s="7">
        <v>44236</v>
      </c>
      <c r="F16" s="5" t="s">
        <v>10</v>
      </c>
      <c r="G16" s="8" t="s">
        <v>180</v>
      </c>
      <c r="H16" s="8" t="s">
        <v>230</v>
      </c>
      <c r="I16" s="8" t="s">
        <v>228</v>
      </c>
      <c r="J16" s="5" t="s">
        <v>39</v>
      </c>
      <c r="K16" s="5" t="str">
        <f t="shared" si="8"/>
        <v>1 1 05 1 PR02 18</v>
      </c>
      <c r="L16" s="21" t="s">
        <v>1210</v>
      </c>
      <c r="M16" s="22">
        <v>10343</v>
      </c>
      <c r="N16" s="22">
        <v>959</v>
      </c>
      <c r="O16" s="22">
        <v>791</v>
      </c>
      <c r="P16" s="22">
        <f t="shared" si="9"/>
        <v>12093</v>
      </c>
      <c r="Q16" s="22">
        <v>11043</v>
      </c>
      <c r="R16" s="22">
        <v>12793</v>
      </c>
      <c r="S16" s="22">
        <f t="shared" si="10"/>
        <v>700</v>
      </c>
      <c r="T16" s="76">
        <f t="shared" si="11"/>
        <v>6.3388571946029162E-2</v>
      </c>
      <c r="U16" s="64">
        <v>0</v>
      </c>
      <c r="V16" s="74">
        <f t="shared" si="2"/>
        <v>11134</v>
      </c>
      <c r="W16" s="70">
        <f t="shared" si="12"/>
        <v>1015.1928</v>
      </c>
      <c r="X16" s="70">
        <f t="shared" si="13"/>
        <v>1189.4450000000002</v>
      </c>
      <c r="Y16" s="70">
        <f t="shared" si="14"/>
        <v>8929.3621999999996</v>
      </c>
    </row>
    <row r="17" spans="1:25" x14ac:dyDescent="0.3">
      <c r="A17" s="4">
        <v>242</v>
      </c>
      <c r="B17" s="54">
        <v>1417</v>
      </c>
      <c r="C17" s="52" t="s">
        <v>2335</v>
      </c>
      <c r="D17" s="58" t="s">
        <v>328</v>
      </c>
      <c r="E17" s="7">
        <v>41015</v>
      </c>
      <c r="F17" s="5" t="str">
        <f t="shared" ref="F17:F48" si="15">IFERROR(VLOOKUP(B17,SINDICATO,5,FALSE),"N/A")</f>
        <v>SIEIPEJAL</v>
      </c>
      <c r="G17" s="8" t="s">
        <v>180</v>
      </c>
      <c r="H17" s="8" t="s">
        <v>271</v>
      </c>
      <c r="I17" s="8" t="s">
        <v>228</v>
      </c>
      <c r="J17" s="5" t="s">
        <v>39</v>
      </c>
      <c r="K17" s="5" t="str">
        <f t="shared" si="8"/>
        <v>1 1 05 2 PR15 80</v>
      </c>
      <c r="L17" s="21" t="s">
        <v>1210</v>
      </c>
      <c r="M17" s="22">
        <v>10343</v>
      </c>
      <c r="N17" s="22">
        <v>959</v>
      </c>
      <c r="O17" s="22">
        <v>791</v>
      </c>
      <c r="P17" s="22">
        <f t="shared" si="9"/>
        <v>12093</v>
      </c>
      <c r="Q17" s="22">
        <v>11043</v>
      </c>
      <c r="R17" s="22">
        <v>12793</v>
      </c>
      <c r="S17" s="22">
        <f t="shared" si="10"/>
        <v>700</v>
      </c>
      <c r="T17" s="76">
        <f t="shared" si="11"/>
        <v>6.3388571946029162E-2</v>
      </c>
      <c r="U17" s="64">
        <v>283</v>
      </c>
      <c r="V17" s="74">
        <f t="shared" si="2"/>
        <v>11417</v>
      </c>
      <c r="W17" s="70">
        <f t="shared" si="12"/>
        <v>1065.0843040000002</v>
      </c>
      <c r="X17" s="70">
        <f t="shared" si="13"/>
        <v>1189.4450000000002</v>
      </c>
      <c r="Y17" s="70">
        <f t="shared" si="14"/>
        <v>9162.4706960000003</v>
      </c>
    </row>
    <row r="18" spans="1:25" x14ac:dyDescent="0.3">
      <c r="A18" s="4">
        <v>371</v>
      </c>
      <c r="B18" s="54">
        <v>1494</v>
      </c>
      <c r="C18" s="52" t="s">
        <v>2449</v>
      </c>
      <c r="D18" s="58" t="s">
        <v>491</v>
      </c>
      <c r="E18" s="7">
        <v>43440</v>
      </c>
      <c r="F18" s="5" t="str">
        <f t="shared" si="15"/>
        <v>N/A</v>
      </c>
      <c r="G18" s="8" t="s">
        <v>454</v>
      </c>
      <c r="H18" s="8" t="s">
        <v>475</v>
      </c>
      <c r="I18" s="8" t="s">
        <v>492</v>
      </c>
      <c r="J18" s="5" t="s">
        <v>13</v>
      </c>
      <c r="K18" s="5" t="str">
        <f t="shared" si="8"/>
        <v>1 1 07 2 PR07 65</v>
      </c>
      <c r="L18" s="21" t="s">
        <v>1210</v>
      </c>
      <c r="M18" s="22">
        <v>10343</v>
      </c>
      <c r="N18" s="22">
        <v>959</v>
      </c>
      <c r="O18" s="22">
        <v>791</v>
      </c>
      <c r="P18" s="22">
        <f t="shared" si="9"/>
        <v>12093</v>
      </c>
      <c r="Q18" s="22">
        <v>11043</v>
      </c>
      <c r="R18" s="22">
        <v>12793</v>
      </c>
      <c r="S18" s="22">
        <f t="shared" si="10"/>
        <v>700</v>
      </c>
      <c r="T18" s="76">
        <f t="shared" si="11"/>
        <v>6.3388571946029162E-2</v>
      </c>
      <c r="U18" s="64">
        <v>0</v>
      </c>
      <c r="V18" s="74">
        <f t="shared" si="2"/>
        <v>11134</v>
      </c>
      <c r="W18" s="70">
        <f t="shared" si="12"/>
        <v>1015.1928</v>
      </c>
      <c r="X18" s="70">
        <f t="shared" si="13"/>
        <v>1189.4450000000002</v>
      </c>
      <c r="Y18" s="70">
        <f t="shared" si="14"/>
        <v>8929.3621999999996</v>
      </c>
    </row>
    <row r="19" spans="1:25" x14ac:dyDescent="0.3">
      <c r="A19" s="4">
        <v>404</v>
      </c>
      <c r="B19" s="54">
        <v>2311</v>
      </c>
      <c r="C19" s="52" t="s">
        <v>2482</v>
      </c>
      <c r="D19" s="58" t="s">
        <v>536</v>
      </c>
      <c r="E19" s="7">
        <v>43754</v>
      </c>
      <c r="F19" s="5" t="str">
        <f t="shared" si="15"/>
        <v>STIPEJAL</v>
      </c>
      <c r="G19" s="8" t="s">
        <v>454</v>
      </c>
      <c r="H19" s="6" t="s">
        <v>524</v>
      </c>
      <c r="I19" s="8" t="s">
        <v>228</v>
      </c>
      <c r="J19" s="5" t="s">
        <v>39</v>
      </c>
      <c r="K19" s="5" t="str">
        <f t="shared" si="8"/>
        <v>1 1 07 2 PR08 86</v>
      </c>
      <c r="L19" s="21" t="s">
        <v>1210</v>
      </c>
      <c r="M19" s="22">
        <v>10343</v>
      </c>
      <c r="N19" s="22">
        <v>959</v>
      </c>
      <c r="O19" s="22">
        <v>791</v>
      </c>
      <c r="P19" s="22">
        <f t="shared" si="9"/>
        <v>12093</v>
      </c>
      <c r="Q19" s="22">
        <v>11043</v>
      </c>
      <c r="R19" s="22">
        <v>12793</v>
      </c>
      <c r="S19" s="22">
        <f t="shared" si="10"/>
        <v>700</v>
      </c>
      <c r="T19" s="76">
        <f t="shared" si="11"/>
        <v>6.3388571946029162E-2</v>
      </c>
      <c r="U19" s="64">
        <v>0</v>
      </c>
      <c r="V19" s="74">
        <f t="shared" si="2"/>
        <v>11134</v>
      </c>
      <c r="W19" s="70">
        <f t="shared" si="12"/>
        <v>1015.1928</v>
      </c>
      <c r="X19" s="70">
        <f t="shared" si="13"/>
        <v>1189.4450000000002</v>
      </c>
      <c r="Y19" s="70">
        <f t="shared" si="14"/>
        <v>8929.3621999999996</v>
      </c>
    </row>
    <row r="20" spans="1:25" x14ac:dyDescent="0.3">
      <c r="A20" s="4">
        <v>456</v>
      </c>
      <c r="B20" s="54">
        <v>1426</v>
      </c>
      <c r="C20" s="52" t="s">
        <v>2531</v>
      </c>
      <c r="D20" s="58" t="s">
        <v>589</v>
      </c>
      <c r="E20" s="7">
        <v>41061</v>
      </c>
      <c r="F20" s="5" t="str">
        <f t="shared" si="15"/>
        <v>SIEIPEJAL</v>
      </c>
      <c r="G20" s="8" t="s">
        <v>454</v>
      </c>
      <c r="H20" s="6" t="s">
        <v>524</v>
      </c>
      <c r="I20" s="8" t="s">
        <v>228</v>
      </c>
      <c r="J20" s="5" t="s">
        <v>39</v>
      </c>
      <c r="K20" s="5" t="str">
        <f t="shared" si="8"/>
        <v>1 1 07 2 PR08 86</v>
      </c>
      <c r="L20" s="21" t="s">
        <v>1210</v>
      </c>
      <c r="M20" s="22">
        <v>10343</v>
      </c>
      <c r="N20" s="22">
        <v>959</v>
      </c>
      <c r="O20" s="22">
        <v>791</v>
      </c>
      <c r="P20" s="22">
        <f t="shared" si="9"/>
        <v>12093</v>
      </c>
      <c r="Q20" s="22">
        <v>11043</v>
      </c>
      <c r="R20" s="22">
        <v>12793</v>
      </c>
      <c r="S20" s="22">
        <f t="shared" si="10"/>
        <v>700</v>
      </c>
      <c r="T20" s="76">
        <f t="shared" si="11"/>
        <v>6.3388571946029162E-2</v>
      </c>
      <c r="U20" s="64">
        <v>283</v>
      </c>
      <c r="V20" s="74">
        <f t="shared" si="2"/>
        <v>11417</v>
      </c>
      <c r="W20" s="70">
        <f t="shared" si="12"/>
        <v>1065.0843040000002</v>
      </c>
      <c r="X20" s="70">
        <f t="shared" si="13"/>
        <v>1189.4450000000002</v>
      </c>
      <c r="Y20" s="70">
        <f t="shared" si="14"/>
        <v>9162.4706960000003</v>
      </c>
    </row>
    <row r="21" spans="1:25" x14ac:dyDescent="0.3">
      <c r="A21" s="4">
        <v>457</v>
      </c>
      <c r="B21" s="54">
        <v>1454</v>
      </c>
      <c r="C21" s="52" t="s">
        <v>2532</v>
      </c>
      <c r="D21" s="58" t="s">
        <v>590</v>
      </c>
      <c r="E21" s="7">
        <v>41061</v>
      </c>
      <c r="F21" s="5" t="str">
        <f t="shared" si="15"/>
        <v>SIEIPEJAL</v>
      </c>
      <c r="G21" s="8" t="s">
        <v>454</v>
      </c>
      <c r="H21" s="6" t="s">
        <v>524</v>
      </c>
      <c r="I21" s="8" t="s">
        <v>228</v>
      </c>
      <c r="J21" s="5" t="s">
        <v>39</v>
      </c>
      <c r="K21" s="5" t="str">
        <f t="shared" si="8"/>
        <v>1 1 07 2 PR08 86</v>
      </c>
      <c r="L21" s="21" t="s">
        <v>1210</v>
      </c>
      <c r="M21" s="22">
        <v>10343</v>
      </c>
      <c r="N21" s="22">
        <v>959</v>
      </c>
      <c r="O21" s="22">
        <v>791</v>
      </c>
      <c r="P21" s="22">
        <f t="shared" si="9"/>
        <v>12093</v>
      </c>
      <c r="Q21" s="22">
        <v>11043</v>
      </c>
      <c r="R21" s="22">
        <v>12793</v>
      </c>
      <c r="S21" s="22">
        <f t="shared" si="10"/>
        <v>700</v>
      </c>
      <c r="T21" s="76">
        <f t="shared" si="11"/>
        <v>6.3388571946029162E-2</v>
      </c>
      <c r="U21" s="64">
        <v>283</v>
      </c>
      <c r="V21" s="74">
        <f t="shared" si="2"/>
        <v>11417</v>
      </c>
      <c r="W21" s="70">
        <f t="shared" si="12"/>
        <v>1065.0843040000002</v>
      </c>
      <c r="X21" s="70">
        <f t="shared" si="13"/>
        <v>1189.4450000000002</v>
      </c>
      <c r="Y21" s="70">
        <f t="shared" si="14"/>
        <v>9162.4706960000003</v>
      </c>
    </row>
    <row r="22" spans="1:25" x14ac:dyDescent="0.3">
      <c r="A22" s="4">
        <v>458</v>
      </c>
      <c r="B22" s="54">
        <v>1455</v>
      </c>
      <c r="C22" s="52" t="s">
        <v>2533</v>
      </c>
      <c r="D22" s="58" t="s">
        <v>591</v>
      </c>
      <c r="E22" s="7">
        <v>41061</v>
      </c>
      <c r="F22" s="5" t="str">
        <f t="shared" si="15"/>
        <v>SIEIPEJAL</v>
      </c>
      <c r="G22" s="8" t="s">
        <v>454</v>
      </c>
      <c r="H22" s="6" t="s">
        <v>524</v>
      </c>
      <c r="I22" s="8" t="s">
        <v>228</v>
      </c>
      <c r="J22" s="5" t="s">
        <v>39</v>
      </c>
      <c r="K22" s="5" t="str">
        <f t="shared" si="8"/>
        <v>1 1 07 2 PR08 86</v>
      </c>
      <c r="L22" s="21" t="s">
        <v>1210</v>
      </c>
      <c r="M22" s="22">
        <v>10343</v>
      </c>
      <c r="N22" s="22">
        <v>959</v>
      </c>
      <c r="O22" s="22">
        <v>791</v>
      </c>
      <c r="P22" s="22">
        <f t="shared" si="9"/>
        <v>12093</v>
      </c>
      <c r="Q22" s="22">
        <v>11043</v>
      </c>
      <c r="R22" s="22">
        <v>12793</v>
      </c>
      <c r="S22" s="22">
        <f t="shared" si="10"/>
        <v>700</v>
      </c>
      <c r="T22" s="76">
        <f t="shared" si="11"/>
        <v>6.3388571946029162E-2</v>
      </c>
      <c r="U22" s="64">
        <v>283</v>
      </c>
      <c r="V22" s="74">
        <f t="shared" si="2"/>
        <v>11417</v>
      </c>
      <c r="W22" s="70">
        <f t="shared" si="12"/>
        <v>1065.0843040000002</v>
      </c>
      <c r="X22" s="70">
        <f t="shared" si="13"/>
        <v>1189.4450000000002</v>
      </c>
      <c r="Y22" s="70">
        <f t="shared" si="14"/>
        <v>9162.4706960000003</v>
      </c>
    </row>
    <row r="23" spans="1:25" x14ac:dyDescent="0.3">
      <c r="A23" s="4">
        <v>459</v>
      </c>
      <c r="B23" s="54">
        <v>1456</v>
      </c>
      <c r="C23" s="52" t="s">
        <v>2534</v>
      </c>
      <c r="D23" s="58" t="s">
        <v>592</v>
      </c>
      <c r="E23" s="7">
        <v>41061</v>
      </c>
      <c r="F23" s="5" t="str">
        <f t="shared" si="15"/>
        <v>SIEIPEJAL</v>
      </c>
      <c r="G23" s="8" t="s">
        <v>454</v>
      </c>
      <c r="H23" s="6" t="s">
        <v>524</v>
      </c>
      <c r="I23" s="8" t="s">
        <v>228</v>
      </c>
      <c r="J23" s="5" t="s">
        <v>39</v>
      </c>
      <c r="K23" s="5" t="str">
        <f t="shared" si="8"/>
        <v>1 1 07 2 PR08 86</v>
      </c>
      <c r="L23" s="21" t="s">
        <v>1210</v>
      </c>
      <c r="M23" s="22">
        <v>10343</v>
      </c>
      <c r="N23" s="22">
        <v>959</v>
      </c>
      <c r="O23" s="22">
        <v>791</v>
      </c>
      <c r="P23" s="22">
        <f t="shared" si="9"/>
        <v>12093</v>
      </c>
      <c r="Q23" s="22">
        <v>11043</v>
      </c>
      <c r="R23" s="22">
        <v>12793</v>
      </c>
      <c r="S23" s="22">
        <f t="shared" si="10"/>
        <v>700</v>
      </c>
      <c r="T23" s="76">
        <f t="shared" si="11"/>
        <v>6.3388571946029162E-2</v>
      </c>
      <c r="U23" s="64">
        <v>283</v>
      </c>
      <c r="V23" s="74">
        <f t="shared" si="2"/>
        <v>11417</v>
      </c>
      <c r="W23" s="70">
        <f t="shared" si="12"/>
        <v>1065.0843040000002</v>
      </c>
      <c r="X23" s="70">
        <f t="shared" si="13"/>
        <v>1189.4450000000002</v>
      </c>
      <c r="Y23" s="70">
        <f t="shared" si="14"/>
        <v>9162.4706960000003</v>
      </c>
    </row>
    <row r="24" spans="1:25" x14ac:dyDescent="0.3">
      <c r="A24" s="4">
        <v>460</v>
      </c>
      <c r="B24" s="54">
        <v>1464</v>
      </c>
      <c r="C24" s="52" t="s">
        <v>2535</v>
      </c>
      <c r="D24" s="58" t="s">
        <v>593</v>
      </c>
      <c r="E24" s="7">
        <v>41061</v>
      </c>
      <c r="F24" s="5" t="str">
        <f t="shared" si="15"/>
        <v>STIPEJAL</v>
      </c>
      <c r="G24" s="8" t="s">
        <v>454</v>
      </c>
      <c r="H24" s="6" t="s">
        <v>524</v>
      </c>
      <c r="I24" s="8" t="s">
        <v>228</v>
      </c>
      <c r="J24" s="5" t="s">
        <v>39</v>
      </c>
      <c r="K24" s="5" t="str">
        <f t="shared" si="8"/>
        <v>1 1 07 2 PR08 86</v>
      </c>
      <c r="L24" s="21" t="s">
        <v>1210</v>
      </c>
      <c r="M24" s="22">
        <v>10343</v>
      </c>
      <c r="N24" s="22">
        <v>959</v>
      </c>
      <c r="O24" s="22">
        <v>791</v>
      </c>
      <c r="P24" s="22">
        <f t="shared" si="9"/>
        <v>12093</v>
      </c>
      <c r="Q24" s="22">
        <v>11043</v>
      </c>
      <c r="R24" s="22">
        <v>12793</v>
      </c>
      <c r="S24" s="22">
        <f t="shared" si="10"/>
        <v>700</v>
      </c>
      <c r="T24" s="76">
        <f t="shared" si="11"/>
        <v>6.3388571946029162E-2</v>
      </c>
      <c r="U24" s="64">
        <v>283</v>
      </c>
      <c r="V24" s="74">
        <f t="shared" si="2"/>
        <v>11417</v>
      </c>
      <c r="W24" s="70">
        <f t="shared" si="12"/>
        <v>1065.0843040000002</v>
      </c>
      <c r="X24" s="70">
        <f t="shared" si="13"/>
        <v>1189.4450000000002</v>
      </c>
      <c r="Y24" s="70">
        <f t="shared" si="14"/>
        <v>9162.4706960000003</v>
      </c>
    </row>
    <row r="25" spans="1:25" hidden="1" x14ac:dyDescent="0.3">
      <c r="A25" s="4">
        <v>19</v>
      </c>
      <c r="B25" s="54">
        <v>2419</v>
      </c>
      <c r="C25" s="72" t="s">
        <v>2135</v>
      </c>
      <c r="D25" s="59" t="s">
        <v>2904</v>
      </c>
      <c r="E25" s="7">
        <v>44271</v>
      </c>
      <c r="F25" s="5" t="str">
        <f t="shared" si="15"/>
        <v>N/A</v>
      </c>
      <c r="G25" s="6" t="s">
        <v>11</v>
      </c>
      <c r="H25" s="8" t="s">
        <v>42</v>
      </c>
      <c r="I25" s="8" t="s">
        <v>43</v>
      </c>
      <c r="J25" s="5" t="s">
        <v>13</v>
      </c>
      <c r="K25" s="5" t="str">
        <f t="shared" si="8"/>
        <v>1 1 01 1 PR01 54</v>
      </c>
      <c r="L25" s="21" t="s">
        <v>1211</v>
      </c>
      <c r="M25" s="22">
        <v>39023</v>
      </c>
      <c r="N25" s="22">
        <v>1808</v>
      </c>
      <c r="O25" s="22">
        <v>1299</v>
      </c>
      <c r="P25" s="22">
        <f t="shared" si="9"/>
        <v>42130</v>
      </c>
      <c r="Q25" s="22">
        <v>39023</v>
      </c>
      <c r="R25" s="22">
        <v>42130</v>
      </c>
      <c r="S25" s="22">
        <f t="shared" si="10"/>
        <v>0</v>
      </c>
      <c r="T25" s="76">
        <f t="shared" si="11"/>
        <v>0</v>
      </c>
      <c r="U25" s="64">
        <v>0</v>
      </c>
      <c r="V25" s="74">
        <f t="shared" si="2"/>
        <v>40322</v>
      </c>
      <c r="W25" s="70">
        <f t="shared" si="12"/>
        <v>6244.8603040000007</v>
      </c>
      <c r="X25" s="70">
        <f t="shared" si="13"/>
        <v>4487.6450000000004</v>
      </c>
      <c r="Y25" s="70">
        <f t="shared" si="14"/>
        <v>29589.494695999998</v>
      </c>
    </row>
    <row r="26" spans="1:25" x14ac:dyDescent="0.3">
      <c r="A26" s="4">
        <v>461</v>
      </c>
      <c r="B26" s="54">
        <v>1465</v>
      </c>
      <c r="C26" s="52" t="s">
        <v>2536</v>
      </c>
      <c r="D26" s="59" t="s">
        <v>594</v>
      </c>
      <c r="E26" s="7">
        <v>41061</v>
      </c>
      <c r="F26" s="5" t="str">
        <f t="shared" si="15"/>
        <v>SIEIPEJAL</v>
      </c>
      <c r="G26" s="8" t="s">
        <v>454</v>
      </c>
      <c r="H26" s="6" t="s">
        <v>524</v>
      </c>
      <c r="I26" s="8" t="s">
        <v>228</v>
      </c>
      <c r="J26" s="5" t="s">
        <v>39</v>
      </c>
      <c r="K26" s="5" t="str">
        <f t="shared" si="8"/>
        <v>1 1 07 2 PR08 86</v>
      </c>
      <c r="L26" s="21" t="s">
        <v>1210</v>
      </c>
      <c r="M26" s="22">
        <v>10343</v>
      </c>
      <c r="N26" s="22">
        <v>959</v>
      </c>
      <c r="O26" s="22">
        <v>791</v>
      </c>
      <c r="P26" s="22">
        <f t="shared" si="9"/>
        <v>12093</v>
      </c>
      <c r="Q26" s="22">
        <v>11043</v>
      </c>
      <c r="R26" s="22">
        <v>12793</v>
      </c>
      <c r="S26" s="22">
        <f t="shared" si="10"/>
        <v>700</v>
      </c>
      <c r="T26" s="76">
        <f t="shared" si="11"/>
        <v>6.3388571946029162E-2</v>
      </c>
      <c r="U26" s="64">
        <v>283</v>
      </c>
      <c r="V26" s="74">
        <f t="shared" si="2"/>
        <v>11417</v>
      </c>
      <c r="W26" s="70">
        <f t="shared" si="12"/>
        <v>1065.0843040000002</v>
      </c>
      <c r="X26" s="70">
        <f t="shared" si="13"/>
        <v>1189.4450000000002</v>
      </c>
      <c r="Y26" s="70">
        <f t="shared" si="14"/>
        <v>9162.4706960000003</v>
      </c>
    </row>
    <row r="27" spans="1:25" x14ac:dyDescent="0.3">
      <c r="A27" s="4">
        <v>462</v>
      </c>
      <c r="B27" s="54">
        <v>2046</v>
      </c>
      <c r="C27" s="52" t="s">
        <v>2537</v>
      </c>
      <c r="D27" s="58" t="s">
        <v>595</v>
      </c>
      <c r="E27" s="7">
        <v>43252</v>
      </c>
      <c r="F27" s="5" t="str">
        <f t="shared" si="15"/>
        <v>SIEIPEJAL</v>
      </c>
      <c r="G27" s="8" t="s">
        <v>454</v>
      </c>
      <c r="H27" s="6" t="s">
        <v>524</v>
      </c>
      <c r="I27" s="8" t="s">
        <v>228</v>
      </c>
      <c r="J27" s="5" t="s">
        <v>39</v>
      </c>
      <c r="K27" s="5" t="str">
        <f t="shared" si="8"/>
        <v>1 1 07 2 PR08 86</v>
      </c>
      <c r="L27" s="21" t="s">
        <v>1210</v>
      </c>
      <c r="M27" s="22">
        <v>10343</v>
      </c>
      <c r="N27" s="22">
        <v>959</v>
      </c>
      <c r="O27" s="22">
        <v>791</v>
      </c>
      <c r="P27" s="22">
        <f t="shared" si="9"/>
        <v>12093</v>
      </c>
      <c r="Q27" s="22">
        <v>11043</v>
      </c>
      <c r="R27" s="22">
        <v>12793</v>
      </c>
      <c r="S27" s="22">
        <f t="shared" si="10"/>
        <v>700</v>
      </c>
      <c r="T27" s="76">
        <f t="shared" si="11"/>
        <v>6.3388571946029162E-2</v>
      </c>
      <c r="U27" s="64">
        <v>0</v>
      </c>
      <c r="V27" s="74">
        <f t="shared" si="2"/>
        <v>11134</v>
      </c>
      <c r="W27" s="70">
        <f t="shared" si="12"/>
        <v>1015.1928</v>
      </c>
      <c r="X27" s="70">
        <f t="shared" si="13"/>
        <v>1189.4450000000002</v>
      </c>
      <c r="Y27" s="70">
        <f t="shared" si="14"/>
        <v>8929.3621999999996</v>
      </c>
    </row>
    <row r="28" spans="1:25" x14ac:dyDescent="0.3">
      <c r="A28" s="4">
        <v>463</v>
      </c>
      <c r="B28" s="54">
        <v>2059</v>
      </c>
      <c r="C28" s="52" t="s">
        <v>2538</v>
      </c>
      <c r="D28" s="58" t="s">
        <v>596</v>
      </c>
      <c r="E28" s="7">
        <v>43297</v>
      </c>
      <c r="F28" s="5" t="str">
        <f t="shared" si="15"/>
        <v>SIEIPEJAL</v>
      </c>
      <c r="G28" s="8" t="s">
        <v>454</v>
      </c>
      <c r="H28" s="6" t="s">
        <v>524</v>
      </c>
      <c r="I28" s="8" t="s">
        <v>228</v>
      </c>
      <c r="J28" s="5" t="s">
        <v>39</v>
      </c>
      <c r="K28" s="5" t="str">
        <f t="shared" si="8"/>
        <v>1 1 07 2 PR08 86</v>
      </c>
      <c r="L28" s="21" t="s">
        <v>1210</v>
      </c>
      <c r="M28" s="22">
        <v>10343</v>
      </c>
      <c r="N28" s="22">
        <v>959</v>
      </c>
      <c r="O28" s="22">
        <v>791</v>
      </c>
      <c r="P28" s="22">
        <f t="shared" si="9"/>
        <v>12093</v>
      </c>
      <c r="Q28" s="22">
        <v>11043</v>
      </c>
      <c r="R28" s="22">
        <v>12793</v>
      </c>
      <c r="S28" s="22">
        <f t="shared" si="10"/>
        <v>700</v>
      </c>
      <c r="T28" s="76">
        <f t="shared" si="11"/>
        <v>6.3388571946029162E-2</v>
      </c>
      <c r="U28" s="64">
        <v>0</v>
      </c>
      <c r="V28" s="74">
        <f t="shared" si="2"/>
        <v>11134</v>
      </c>
      <c r="W28" s="70">
        <f t="shared" si="12"/>
        <v>1015.1928</v>
      </c>
      <c r="X28" s="70">
        <f t="shared" si="13"/>
        <v>1189.4450000000002</v>
      </c>
      <c r="Y28" s="70">
        <f t="shared" si="14"/>
        <v>8929.3621999999996</v>
      </c>
    </row>
    <row r="29" spans="1:25" hidden="1" x14ac:dyDescent="0.3">
      <c r="A29" s="4">
        <v>23</v>
      </c>
      <c r="B29" s="54">
        <v>212</v>
      </c>
      <c r="C29" s="52" t="s">
        <v>2139</v>
      </c>
      <c r="D29" s="59" t="s">
        <v>49</v>
      </c>
      <c r="E29" s="7">
        <v>34844</v>
      </c>
      <c r="F29" s="5" t="str">
        <f t="shared" si="15"/>
        <v>N/A</v>
      </c>
      <c r="G29" s="6" t="s">
        <v>11</v>
      </c>
      <c r="H29" s="8" t="s">
        <v>50</v>
      </c>
      <c r="I29" s="8" t="s">
        <v>51</v>
      </c>
      <c r="J29" s="5" t="s">
        <v>13</v>
      </c>
      <c r="K29" s="5" t="str">
        <f t="shared" si="8"/>
        <v>1 1 01 1 PR01 77</v>
      </c>
      <c r="L29" s="21" t="s">
        <v>1207</v>
      </c>
      <c r="M29" s="22">
        <v>35981</v>
      </c>
      <c r="N29" s="22">
        <v>1680</v>
      </c>
      <c r="O29" s="22">
        <v>1191</v>
      </c>
      <c r="P29" s="22">
        <f t="shared" si="9"/>
        <v>38852</v>
      </c>
      <c r="Q29" s="22">
        <v>35981</v>
      </c>
      <c r="R29" s="22">
        <v>38852</v>
      </c>
      <c r="S29" s="22">
        <f t="shared" si="10"/>
        <v>0</v>
      </c>
      <c r="T29" s="76">
        <f t="shared" si="11"/>
        <v>0</v>
      </c>
      <c r="U29" s="64">
        <v>850</v>
      </c>
      <c r="V29" s="74">
        <f t="shared" si="2"/>
        <v>38022</v>
      </c>
      <c r="W29" s="70">
        <f t="shared" si="12"/>
        <v>5832.7003040000009</v>
      </c>
      <c r="X29" s="70">
        <f t="shared" si="13"/>
        <v>4137.8150000000005</v>
      </c>
      <c r="Y29" s="70">
        <f t="shared" si="14"/>
        <v>28051.484696</v>
      </c>
    </row>
    <row r="30" spans="1:25" x14ac:dyDescent="0.3">
      <c r="A30" s="4">
        <v>241</v>
      </c>
      <c r="B30" s="54">
        <v>2010</v>
      </c>
      <c r="C30" s="52" t="s">
        <v>2334</v>
      </c>
      <c r="D30" s="59" t="s">
        <v>326</v>
      </c>
      <c r="E30" s="7">
        <v>43389</v>
      </c>
      <c r="F30" s="5" t="str">
        <f t="shared" si="15"/>
        <v>SIEIPEJAL</v>
      </c>
      <c r="G30" s="8" t="s">
        <v>180</v>
      </c>
      <c r="H30" s="8" t="s">
        <v>271</v>
      </c>
      <c r="I30" s="8" t="s">
        <v>327</v>
      </c>
      <c r="J30" s="5" t="s">
        <v>39</v>
      </c>
      <c r="K30" s="5" t="str">
        <f t="shared" si="8"/>
        <v>1 1 05 2 PR15 80</v>
      </c>
      <c r="L30" s="21" t="s">
        <v>1210</v>
      </c>
      <c r="M30" s="22">
        <v>10721</v>
      </c>
      <c r="N30" s="22">
        <v>1000</v>
      </c>
      <c r="O30" s="22">
        <v>852</v>
      </c>
      <c r="P30" s="22">
        <f t="shared" si="9"/>
        <v>12573</v>
      </c>
      <c r="Q30" s="22">
        <v>11421</v>
      </c>
      <c r="R30" s="22">
        <v>13273</v>
      </c>
      <c r="S30" s="22">
        <f t="shared" si="10"/>
        <v>700</v>
      </c>
      <c r="T30" s="76">
        <f t="shared" si="11"/>
        <v>6.1290605025829614E-2</v>
      </c>
      <c r="U30" s="64">
        <v>0</v>
      </c>
      <c r="V30" s="74">
        <f t="shared" si="2"/>
        <v>11573</v>
      </c>
      <c r="W30" s="70">
        <f t="shared" si="12"/>
        <v>1093.0395040000001</v>
      </c>
      <c r="X30" s="70">
        <f t="shared" si="13"/>
        <v>1232.915</v>
      </c>
      <c r="Y30" s="70">
        <f t="shared" si="14"/>
        <v>9247.0454959999988</v>
      </c>
    </row>
    <row r="31" spans="1:25" x14ac:dyDescent="0.3">
      <c r="A31" s="4">
        <v>356</v>
      </c>
      <c r="B31" s="54">
        <v>1428</v>
      </c>
      <c r="C31" s="52" t="s">
        <v>2434</v>
      </c>
      <c r="D31" s="58" t="s">
        <v>472</v>
      </c>
      <c r="E31" s="7">
        <v>41061</v>
      </c>
      <c r="F31" s="5" t="str">
        <f t="shared" si="15"/>
        <v>SIEIPEJAL</v>
      </c>
      <c r="G31" s="8" t="s">
        <v>454</v>
      </c>
      <c r="H31" s="8" t="s">
        <v>515</v>
      </c>
      <c r="I31" s="8" t="s">
        <v>327</v>
      </c>
      <c r="J31" s="5" t="s">
        <v>39</v>
      </c>
      <c r="K31" s="5" t="str">
        <f t="shared" si="8"/>
        <v>1 1 07 2 PR07 95</v>
      </c>
      <c r="L31" s="21" t="s">
        <v>1210</v>
      </c>
      <c r="M31" s="22">
        <v>10721</v>
      </c>
      <c r="N31" s="22">
        <v>1000</v>
      </c>
      <c r="O31" s="22">
        <v>852</v>
      </c>
      <c r="P31" s="22">
        <f t="shared" si="9"/>
        <v>12573</v>
      </c>
      <c r="Q31" s="22">
        <v>11421</v>
      </c>
      <c r="R31" s="22">
        <v>13273</v>
      </c>
      <c r="S31" s="22">
        <f t="shared" si="10"/>
        <v>700</v>
      </c>
      <c r="T31" s="76">
        <f t="shared" si="11"/>
        <v>6.1290605025829614E-2</v>
      </c>
      <c r="U31" s="64">
        <v>283</v>
      </c>
      <c r="V31" s="74">
        <f t="shared" si="2"/>
        <v>11856</v>
      </c>
      <c r="W31" s="70">
        <f t="shared" si="12"/>
        <v>1143.7531040000001</v>
      </c>
      <c r="X31" s="70">
        <f t="shared" si="13"/>
        <v>1232.915</v>
      </c>
      <c r="Y31" s="70">
        <f t="shared" si="14"/>
        <v>9479.3318959999997</v>
      </c>
    </row>
    <row r="32" spans="1:25" x14ac:dyDescent="0.3">
      <c r="A32" s="4">
        <v>368</v>
      </c>
      <c r="B32" s="54">
        <v>1449</v>
      </c>
      <c r="C32" s="52" t="s">
        <v>2446</v>
      </c>
      <c r="D32" s="58" t="s">
        <v>487</v>
      </c>
      <c r="E32" s="7">
        <v>43147</v>
      </c>
      <c r="F32" s="5" t="str">
        <f t="shared" si="15"/>
        <v>N/A</v>
      </c>
      <c r="G32" s="8" t="s">
        <v>454</v>
      </c>
      <c r="H32" s="8" t="s">
        <v>475</v>
      </c>
      <c r="I32" s="8" t="s">
        <v>327</v>
      </c>
      <c r="J32" s="5" t="s">
        <v>13</v>
      </c>
      <c r="K32" s="5" t="str">
        <f t="shared" si="8"/>
        <v>1 1 07 2 PR07 65</v>
      </c>
      <c r="L32" s="21" t="s">
        <v>1210</v>
      </c>
      <c r="M32" s="22">
        <v>10721</v>
      </c>
      <c r="N32" s="22">
        <v>1000</v>
      </c>
      <c r="O32" s="22">
        <v>852</v>
      </c>
      <c r="P32" s="22">
        <f t="shared" si="9"/>
        <v>12573</v>
      </c>
      <c r="Q32" s="22">
        <v>11421</v>
      </c>
      <c r="R32" s="22">
        <v>13273</v>
      </c>
      <c r="S32" s="22">
        <f t="shared" si="10"/>
        <v>700</v>
      </c>
      <c r="T32" s="76">
        <f t="shared" si="11"/>
        <v>6.1290605025829614E-2</v>
      </c>
      <c r="U32" s="64">
        <v>0</v>
      </c>
      <c r="V32" s="74">
        <f t="shared" si="2"/>
        <v>11573</v>
      </c>
      <c r="W32" s="70">
        <f t="shared" si="12"/>
        <v>1093.0395040000001</v>
      </c>
      <c r="X32" s="70">
        <f t="shared" si="13"/>
        <v>1232.915</v>
      </c>
      <c r="Y32" s="70">
        <f t="shared" si="14"/>
        <v>9247.0454959999988</v>
      </c>
    </row>
    <row r="33" spans="1:25" x14ac:dyDescent="0.3">
      <c r="A33" s="4">
        <v>369</v>
      </c>
      <c r="B33" s="54">
        <v>1493</v>
      </c>
      <c r="C33" s="52" t="s">
        <v>2447</v>
      </c>
      <c r="D33" s="58" t="s">
        <v>488</v>
      </c>
      <c r="E33" s="7">
        <v>43440</v>
      </c>
      <c r="F33" s="5" t="str">
        <f t="shared" si="15"/>
        <v>N/A</v>
      </c>
      <c r="G33" s="8" t="s">
        <v>454</v>
      </c>
      <c r="H33" s="8" t="s">
        <v>475</v>
      </c>
      <c r="I33" s="8" t="s">
        <v>489</v>
      </c>
      <c r="J33" s="5" t="s">
        <v>13</v>
      </c>
      <c r="K33" s="5" t="str">
        <f t="shared" si="8"/>
        <v>1 1 07 2 PR07 65</v>
      </c>
      <c r="L33" s="21" t="s">
        <v>1210</v>
      </c>
      <c r="M33" s="22">
        <v>10721</v>
      </c>
      <c r="N33" s="22">
        <v>1000</v>
      </c>
      <c r="O33" s="22">
        <v>852</v>
      </c>
      <c r="P33" s="22">
        <f t="shared" si="9"/>
        <v>12573</v>
      </c>
      <c r="Q33" s="22">
        <v>11421</v>
      </c>
      <c r="R33" s="22">
        <v>13273</v>
      </c>
      <c r="S33" s="22">
        <f t="shared" si="10"/>
        <v>700</v>
      </c>
      <c r="T33" s="76">
        <f t="shared" si="11"/>
        <v>6.1290605025829614E-2</v>
      </c>
      <c r="U33" s="64">
        <v>0</v>
      </c>
      <c r="V33" s="74">
        <f t="shared" si="2"/>
        <v>11573</v>
      </c>
      <c r="W33" s="70">
        <f t="shared" si="12"/>
        <v>1093.0395040000001</v>
      </c>
      <c r="X33" s="70">
        <f t="shared" si="13"/>
        <v>1232.915</v>
      </c>
      <c r="Y33" s="70">
        <f t="shared" si="14"/>
        <v>9247.0454959999988</v>
      </c>
    </row>
    <row r="34" spans="1:25" x14ac:dyDescent="0.3">
      <c r="A34" s="4">
        <v>370</v>
      </c>
      <c r="B34" s="54">
        <v>1496</v>
      </c>
      <c r="C34" s="52" t="s">
        <v>2448</v>
      </c>
      <c r="D34" s="58" t="s">
        <v>490</v>
      </c>
      <c r="E34" s="7">
        <v>43440</v>
      </c>
      <c r="F34" s="5" t="str">
        <f t="shared" si="15"/>
        <v>N/A</v>
      </c>
      <c r="G34" s="8" t="s">
        <v>454</v>
      </c>
      <c r="H34" s="8" t="s">
        <v>475</v>
      </c>
      <c r="I34" s="8" t="s">
        <v>489</v>
      </c>
      <c r="J34" s="5" t="s">
        <v>13</v>
      </c>
      <c r="K34" s="5" t="str">
        <f t="shared" si="8"/>
        <v>1 1 07 2 PR07 65</v>
      </c>
      <c r="L34" s="21" t="s">
        <v>1210</v>
      </c>
      <c r="M34" s="22">
        <v>10721</v>
      </c>
      <c r="N34" s="22">
        <v>1000</v>
      </c>
      <c r="O34" s="22">
        <v>852</v>
      </c>
      <c r="P34" s="22">
        <f t="shared" si="9"/>
        <v>12573</v>
      </c>
      <c r="Q34" s="22">
        <v>11421</v>
      </c>
      <c r="R34" s="22">
        <v>13273</v>
      </c>
      <c r="S34" s="22">
        <f t="shared" si="10"/>
        <v>700</v>
      </c>
      <c r="T34" s="76">
        <f t="shared" si="11"/>
        <v>6.1290605025829614E-2</v>
      </c>
      <c r="U34" s="64">
        <v>0</v>
      </c>
      <c r="V34" s="74">
        <f t="shared" si="2"/>
        <v>11573</v>
      </c>
      <c r="W34" s="70">
        <f t="shared" si="12"/>
        <v>1093.0395040000001</v>
      </c>
      <c r="X34" s="70">
        <f t="shared" si="13"/>
        <v>1232.915</v>
      </c>
      <c r="Y34" s="70">
        <f t="shared" si="14"/>
        <v>9247.0454959999988</v>
      </c>
    </row>
    <row r="35" spans="1:25" hidden="1" x14ac:dyDescent="0.3">
      <c r="A35" s="4">
        <v>29</v>
      </c>
      <c r="B35" s="54">
        <v>2089</v>
      </c>
      <c r="C35" s="52" t="s">
        <v>2145</v>
      </c>
      <c r="D35" s="59" t="s">
        <v>60</v>
      </c>
      <c r="E35" s="7">
        <v>43440</v>
      </c>
      <c r="F35" s="5" t="str">
        <f t="shared" si="15"/>
        <v>N/A</v>
      </c>
      <c r="G35" s="8" t="s">
        <v>61</v>
      </c>
      <c r="H35" s="8" t="s">
        <v>62</v>
      </c>
      <c r="I35" s="8" t="s">
        <v>63</v>
      </c>
      <c r="J35" s="5" t="s">
        <v>13</v>
      </c>
      <c r="K35" s="5" t="str">
        <f t="shared" si="8"/>
        <v>1 1 02 2 PR10 69</v>
      </c>
      <c r="L35" s="21" t="s">
        <v>1212</v>
      </c>
      <c r="M35" s="22">
        <v>62968</v>
      </c>
      <c r="N35" s="22">
        <v>2288</v>
      </c>
      <c r="O35" s="22">
        <v>1617</v>
      </c>
      <c r="P35" s="22">
        <f t="shared" si="9"/>
        <v>66873</v>
      </c>
      <c r="Q35" s="22">
        <v>62968</v>
      </c>
      <c r="R35" s="22">
        <v>66873</v>
      </c>
      <c r="S35" s="22">
        <f t="shared" si="10"/>
        <v>0</v>
      </c>
      <c r="T35" s="76">
        <f t="shared" si="11"/>
        <v>0</v>
      </c>
      <c r="U35" s="64">
        <v>0</v>
      </c>
      <c r="V35" s="74">
        <f t="shared" si="2"/>
        <v>64585</v>
      </c>
      <c r="W35" s="70">
        <f t="shared" si="12"/>
        <v>10592.789904000001</v>
      </c>
      <c r="X35" s="70">
        <f t="shared" si="13"/>
        <v>7241.3200000000006</v>
      </c>
      <c r="Y35" s="70">
        <f t="shared" si="14"/>
        <v>46750.890095999996</v>
      </c>
    </row>
    <row r="36" spans="1:25" hidden="1" x14ac:dyDescent="0.3">
      <c r="A36" s="4">
        <v>30</v>
      </c>
      <c r="B36" s="54">
        <v>213</v>
      </c>
      <c r="C36" s="52" t="s">
        <v>2146</v>
      </c>
      <c r="D36" s="59" t="s">
        <v>64</v>
      </c>
      <c r="E36" s="7">
        <v>34858</v>
      </c>
      <c r="F36" s="5" t="str">
        <f t="shared" si="15"/>
        <v>N/A</v>
      </c>
      <c r="G36" s="8" t="s">
        <v>61</v>
      </c>
      <c r="H36" s="8" t="s">
        <v>62</v>
      </c>
      <c r="I36" s="8" t="s">
        <v>65</v>
      </c>
      <c r="J36" s="5" t="s">
        <v>13</v>
      </c>
      <c r="K36" s="5" t="str">
        <f t="shared" si="8"/>
        <v>1 1 02 2 PR10 69</v>
      </c>
      <c r="L36" s="21" t="s">
        <v>1211</v>
      </c>
      <c r="M36" s="22">
        <v>39023</v>
      </c>
      <c r="N36" s="22">
        <v>1808</v>
      </c>
      <c r="O36" s="22">
        <v>1299</v>
      </c>
      <c r="P36" s="22">
        <f t="shared" si="9"/>
        <v>42130</v>
      </c>
      <c r="Q36" s="22">
        <v>39023</v>
      </c>
      <c r="R36" s="22">
        <v>42130</v>
      </c>
      <c r="S36" s="22">
        <f t="shared" si="10"/>
        <v>0</v>
      </c>
      <c r="T36" s="76">
        <f t="shared" si="11"/>
        <v>0</v>
      </c>
      <c r="U36" s="64">
        <v>850</v>
      </c>
      <c r="V36" s="74">
        <f t="shared" si="2"/>
        <v>41172</v>
      </c>
      <c r="W36" s="70">
        <f t="shared" si="12"/>
        <v>6397.1803040000004</v>
      </c>
      <c r="X36" s="70">
        <f t="shared" si="13"/>
        <v>4487.6450000000004</v>
      </c>
      <c r="Y36" s="70">
        <f t="shared" si="14"/>
        <v>30287.174695999998</v>
      </c>
    </row>
    <row r="37" spans="1:25" hidden="1" x14ac:dyDescent="0.3">
      <c r="A37" s="4">
        <v>31</v>
      </c>
      <c r="B37" s="54">
        <v>277</v>
      </c>
      <c r="C37" s="52" t="s">
        <v>2147</v>
      </c>
      <c r="D37" s="59" t="s">
        <v>66</v>
      </c>
      <c r="E37" s="7">
        <v>35331</v>
      </c>
      <c r="F37" s="5" t="str">
        <f t="shared" si="15"/>
        <v>N/A</v>
      </c>
      <c r="G37" s="8" t="s">
        <v>61</v>
      </c>
      <c r="H37" s="8" t="s">
        <v>62</v>
      </c>
      <c r="I37" s="8" t="s">
        <v>67</v>
      </c>
      <c r="J37" s="5" t="s">
        <v>13</v>
      </c>
      <c r="K37" s="5" t="str">
        <f t="shared" si="8"/>
        <v>1 1 02 2 PR10 69</v>
      </c>
      <c r="L37" s="21" t="s">
        <v>1211</v>
      </c>
      <c r="M37" s="22">
        <v>39023</v>
      </c>
      <c r="N37" s="22">
        <v>1808</v>
      </c>
      <c r="O37" s="22">
        <v>1299</v>
      </c>
      <c r="P37" s="22">
        <f t="shared" si="9"/>
        <v>42130</v>
      </c>
      <c r="Q37" s="22">
        <v>39023</v>
      </c>
      <c r="R37" s="22">
        <v>42130</v>
      </c>
      <c r="S37" s="22">
        <f t="shared" si="10"/>
        <v>0</v>
      </c>
      <c r="T37" s="76">
        <f t="shared" si="11"/>
        <v>0</v>
      </c>
      <c r="U37" s="64">
        <v>708</v>
      </c>
      <c r="V37" s="74">
        <f t="shared" si="2"/>
        <v>41030</v>
      </c>
      <c r="W37" s="70">
        <f t="shared" si="12"/>
        <v>6371.7339040000006</v>
      </c>
      <c r="X37" s="70">
        <f t="shared" si="13"/>
        <v>4487.6450000000004</v>
      </c>
      <c r="Y37" s="70">
        <f t="shared" si="14"/>
        <v>30170.621095999999</v>
      </c>
    </row>
    <row r="38" spans="1:25" hidden="1" x14ac:dyDescent="0.3">
      <c r="A38" s="4">
        <v>32</v>
      </c>
      <c r="B38" s="54">
        <v>1053</v>
      </c>
      <c r="C38" s="52" t="s">
        <v>2148</v>
      </c>
      <c r="D38" s="59" t="s">
        <v>68</v>
      </c>
      <c r="E38" s="7">
        <v>38684</v>
      </c>
      <c r="F38" s="5" t="str">
        <f t="shared" si="15"/>
        <v>N/A</v>
      </c>
      <c r="G38" s="8" t="s">
        <v>61</v>
      </c>
      <c r="H38" s="8" t="s">
        <v>62</v>
      </c>
      <c r="I38" s="8" t="s">
        <v>69</v>
      </c>
      <c r="J38" s="5" t="s">
        <v>13</v>
      </c>
      <c r="K38" s="5" t="str">
        <f t="shared" si="8"/>
        <v>1 1 02 2 PR10 69</v>
      </c>
      <c r="L38" s="21" t="s">
        <v>1211</v>
      </c>
      <c r="M38" s="22">
        <v>39023</v>
      </c>
      <c r="N38" s="22">
        <v>1808</v>
      </c>
      <c r="O38" s="22">
        <v>1299</v>
      </c>
      <c r="P38" s="22">
        <f t="shared" si="9"/>
        <v>42130</v>
      </c>
      <c r="Q38" s="22">
        <v>39023</v>
      </c>
      <c r="R38" s="22">
        <v>42130</v>
      </c>
      <c r="S38" s="22">
        <f t="shared" si="10"/>
        <v>0</v>
      </c>
      <c r="T38" s="76">
        <f t="shared" si="11"/>
        <v>0</v>
      </c>
      <c r="U38" s="64">
        <v>566</v>
      </c>
      <c r="V38" s="74">
        <f t="shared" si="2"/>
        <v>40888</v>
      </c>
      <c r="W38" s="70">
        <f t="shared" si="12"/>
        <v>6346.2875040000008</v>
      </c>
      <c r="X38" s="70">
        <f t="shared" si="13"/>
        <v>4487.6450000000004</v>
      </c>
      <c r="Y38" s="70">
        <f t="shared" si="14"/>
        <v>30054.067496</v>
      </c>
    </row>
    <row r="39" spans="1:25" x14ac:dyDescent="0.3">
      <c r="A39" s="4">
        <v>447</v>
      </c>
      <c r="B39" s="54">
        <v>1420</v>
      </c>
      <c r="C39" s="52" t="s">
        <v>2522</v>
      </c>
      <c r="D39" s="58" t="s">
        <v>580</v>
      </c>
      <c r="E39" s="7">
        <v>41015</v>
      </c>
      <c r="F39" s="5" t="str">
        <f t="shared" si="15"/>
        <v>STIPEJAL</v>
      </c>
      <c r="G39" s="8" t="s">
        <v>454</v>
      </c>
      <c r="H39" s="6" t="s">
        <v>524</v>
      </c>
      <c r="I39" s="8" t="s">
        <v>327</v>
      </c>
      <c r="J39" s="5" t="s">
        <v>39</v>
      </c>
      <c r="K39" s="5" t="str">
        <f t="shared" si="8"/>
        <v>1 1 07 2 PR08 86</v>
      </c>
      <c r="L39" s="21" t="s">
        <v>1210</v>
      </c>
      <c r="M39" s="22">
        <v>10721</v>
      </c>
      <c r="N39" s="22">
        <v>1000</v>
      </c>
      <c r="O39" s="22">
        <v>852</v>
      </c>
      <c r="P39" s="22">
        <f t="shared" si="9"/>
        <v>12573</v>
      </c>
      <c r="Q39" s="22">
        <v>11421</v>
      </c>
      <c r="R39" s="22">
        <v>13273</v>
      </c>
      <c r="S39" s="22">
        <f t="shared" si="10"/>
        <v>700</v>
      </c>
      <c r="T39" s="76">
        <f t="shared" si="11"/>
        <v>6.1290605025829614E-2</v>
      </c>
      <c r="U39" s="64">
        <v>283</v>
      </c>
      <c r="V39" s="74">
        <f t="shared" si="2"/>
        <v>11856</v>
      </c>
      <c r="W39" s="70">
        <f t="shared" si="12"/>
        <v>1143.7531040000001</v>
      </c>
      <c r="X39" s="70">
        <f t="shared" si="13"/>
        <v>1232.915</v>
      </c>
      <c r="Y39" s="70">
        <f t="shared" si="14"/>
        <v>9479.3318959999997</v>
      </c>
    </row>
    <row r="40" spans="1:25" x14ac:dyDescent="0.3">
      <c r="A40" s="4">
        <v>448</v>
      </c>
      <c r="B40" s="54">
        <v>1427</v>
      </c>
      <c r="C40" s="52" t="s">
        <v>2523</v>
      </c>
      <c r="D40" s="58" t="s">
        <v>581</v>
      </c>
      <c r="E40" s="7">
        <v>41061</v>
      </c>
      <c r="F40" s="5" t="str">
        <f t="shared" si="15"/>
        <v>SIEIPEJAL</v>
      </c>
      <c r="G40" s="8" t="s">
        <v>454</v>
      </c>
      <c r="H40" s="6" t="s">
        <v>524</v>
      </c>
      <c r="I40" s="8" t="s">
        <v>327</v>
      </c>
      <c r="J40" s="5" t="s">
        <v>39</v>
      </c>
      <c r="K40" s="5" t="str">
        <f t="shared" si="8"/>
        <v>1 1 07 2 PR08 86</v>
      </c>
      <c r="L40" s="21" t="s">
        <v>1210</v>
      </c>
      <c r="M40" s="22">
        <v>10721</v>
      </c>
      <c r="N40" s="22">
        <v>1000</v>
      </c>
      <c r="O40" s="22">
        <v>852</v>
      </c>
      <c r="P40" s="22">
        <f t="shared" si="9"/>
        <v>12573</v>
      </c>
      <c r="Q40" s="22">
        <v>11421</v>
      </c>
      <c r="R40" s="22">
        <v>13273</v>
      </c>
      <c r="S40" s="22">
        <f t="shared" si="10"/>
        <v>700</v>
      </c>
      <c r="T40" s="76">
        <f t="shared" si="11"/>
        <v>6.1290605025829614E-2</v>
      </c>
      <c r="U40" s="64">
        <v>283</v>
      </c>
      <c r="V40" s="74">
        <f t="shared" si="2"/>
        <v>11856</v>
      </c>
      <c r="W40" s="70">
        <f t="shared" si="12"/>
        <v>1143.7531040000001</v>
      </c>
      <c r="X40" s="70">
        <f t="shared" si="13"/>
        <v>1232.915</v>
      </c>
      <c r="Y40" s="70">
        <f t="shared" si="14"/>
        <v>9479.3318959999997</v>
      </c>
    </row>
    <row r="41" spans="1:25" x14ac:dyDescent="0.3">
      <c r="A41" s="4">
        <v>449</v>
      </c>
      <c r="B41" s="54">
        <v>1434</v>
      </c>
      <c r="C41" s="52" t="s">
        <v>2524</v>
      </c>
      <c r="D41" s="58" t="s">
        <v>582</v>
      </c>
      <c r="E41" s="7">
        <v>41061</v>
      </c>
      <c r="F41" s="5" t="str">
        <f t="shared" si="15"/>
        <v>SIEIPEJAL</v>
      </c>
      <c r="G41" s="8" t="s">
        <v>454</v>
      </c>
      <c r="H41" s="6" t="s">
        <v>524</v>
      </c>
      <c r="I41" s="8" t="s">
        <v>327</v>
      </c>
      <c r="J41" s="5" t="s">
        <v>39</v>
      </c>
      <c r="K41" s="5" t="str">
        <f t="shared" si="8"/>
        <v>1 1 07 2 PR08 86</v>
      </c>
      <c r="L41" s="21" t="s">
        <v>1210</v>
      </c>
      <c r="M41" s="22">
        <v>10721</v>
      </c>
      <c r="N41" s="22">
        <v>1000</v>
      </c>
      <c r="O41" s="22">
        <v>852</v>
      </c>
      <c r="P41" s="22">
        <f t="shared" si="9"/>
        <v>12573</v>
      </c>
      <c r="Q41" s="22">
        <v>11421</v>
      </c>
      <c r="R41" s="22">
        <v>13273</v>
      </c>
      <c r="S41" s="22">
        <f t="shared" si="10"/>
        <v>700</v>
      </c>
      <c r="T41" s="76">
        <f t="shared" si="11"/>
        <v>6.1290605025829614E-2</v>
      </c>
      <c r="U41" s="64">
        <v>283</v>
      </c>
      <c r="V41" s="74">
        <f t="shared" si="2"/>
        <v>11856</v>
      </c>
      <c r="W41" s="70">
        <f t="shared" si="12"/>
        <v>1143.7531040000001</v>
      </c>
      <c r="X41" s="70">
        <f t="shared" si="13"/>
        <v>1232.915</v>
      </c>
      <c r="Y41" s="70">
        <f t="shared" si="14"/>
        <v>9479.3318959999997</v>
      </c>
    </row>
    <row r="42" spans="1:25" x14ac:dyDescent="0.3">
      <c r="A42" s="4">
        <v>450</v>
      </c>
      <c r="B42" s="54">
        <v>1435</v>
      </c>
      <c r="C42" s="52" t="s">
        <v>2525</v>
      </c>
      <c r="D42" s="58" t="s">
        <v>583</v>
      </c>
      <c r="E42" s="7">
        <v>41061</v>
      </c>
      <c r="F42" s="5" t="str">
        <f t="shared" si="15"/>
        <v>SIEIPEJAL</v>
      </c>
      <c r="G42" s="8" t="s">
        <v>454</v>
      </c>
      <c r="H42" s="6" t="s">
        <v>524</v>
      </c>
      <c r="I42" s="8" t="s">
        <v>327</v>
      </c>
      <c r="J42" s="5" t="s">
        <v>39</v>
      </c>
      <c r="K42" s="5" t="str">
        <f t="shared" si="8"/>
        <v>1 1 07 2 PR08 86</v>
      </c>
      <c r="L42" s="21" t="s">
        <v>1210</v>
      </c>
      <c r="M42" s="22">
        <v>10721</v>
      </c>
      <c r="N42" s="22">
        <v>1000</v>
      </c>
      <c r="O42" s="22">
        <v>852</v>
      </c>
      <c r="P42" s="22">
        <f t="shared" si="9"/>
        <v>12573</v>
      </c>
      <c r="Q42" s="22">
        <v>11421</v>
      </c>
      <c r="R42" s="22">
        <v>13273</v>
      </c>
      <c r="S42" s="22">
        <f t="shared" si="10"/>
        <v>700</v>
      </c>
      <c r="T42" s="76">
        <f t="shared" si="11"/>
        <v>6.1290605025829614E-2</v>
      </c>
      <c r="U42" s="64">
        <v>283</v>
      </c>
      <c r="V42" s="74">
        <f t="shared" si="2"/>
        <v>11856</v>
      </c>
      <c r="W42" s="70">
        <f t="shared" si="12"/>
        <v>1143.7531040000001</v>
      </c>
      <c r="X42" s="70">
        <f t="shared" si="13"/>
        <v>1232.915</v>
      </c>
      <c r="Y42" s="70">
        <f t="shared" si="14"/>
        <v>9479.3318959999997</v>
      </c>
    </row>
    <row r="43" spans="1:25" x14ac:dyDescent="0.3">
      <c r="A43" s="4">
        <v>451</v>
      </c>
      <c r="B43" s="54">
        <v>1436</v>
      </c>
      <c r="C43" s="52" t="s">
        <v>2526</v>
      </c>
      <c r="D43" s="58" t="s">
        <v>584</v>
      </c>
      <c r="E43" s="7">
        <v>41061</v>
      </c>
      <c r="F43" s="5" t="str">
        <f t="shared" si="15"/>
        <v>SIEIPEJAL</v>
      </c>
      <c r="G43" s="8" t="s">
        <v>454</v>
      </c>
      <c r="H43" s="6" t="s">
        <v>524</v>
      </c>
      <c r="I43" s="8" t="s">
        <v>327</v>
      </c>
      <c r="J43" s="5" t="s">
        <v>39</v>
      </c>
      <c r="K43" s="5" t="str">
        <f t="shared" si="8"/>
        <v>1 1 07 2 PR08 86</v>
      </c>
      <c r="L43" s="21" t="s">
        <v>1210</v>
      </c>
      <c r="M43" s="22">
        <v>10721</v>
      </c>
      <c r="N43" s="22">
        <v>1000</v>
      </c>
      <c r="O43" s="22">
        <v>852</v>
      </c>
      <c r="P43" s="22">
        <f t="shared" si="9"/>
        <v>12573</v>
      </c>
      <c r="Q43" s="22">
        <v>11421</v>
      </c>
      <c r="R43" s="22">
        <v>13273</v>
      </c>
      <c r="S43" s="22">
        <f t="shared" si="10"/>
        <v>700</v>
      </c>
      <c r="T43" s="76">
        <f t="shared" si="11"/>
        <v>6.1290605025829614E-2</v>
      </c>
      <c r="U43" s="64">
        <v>283</v>
      </c>
      <c r="V43" s="74">
        <f t="shared" si="2"/>
        <v>11856</v>
      </c>
      <c r="W43" s="70">
        <f t="shared" si="12"/>
        <v>1143.7531040000001</v>
      </c>
      <c r="X43" s="70">
        <f t="shared" si="13"/>
        <v>1232.915</v>
      </c>
      <c r="Y43" s="70">
        <f t="shared" si="14"/>
        <v>9479.3318959999997</v>
      </c>
    </row>
    <row r="44" spans="1:25" x14ac:dyDescent="0.3">
      <c r="A44" s="4">
        <v>452</v>
      </c>
      <c r="B44" s="54">
        <v>1451</v>
      </c>
      <c r="C44" s="52" t="s">
        <v>2527</v>
      </c>
      <c r="D44" s="58" t="s">
        <v>585</v>
      </c>
      <c r="E44" s="7">
        <v>41061</v>
      </c>
      <c r="F44" s="5" t="str">
        <f t="shared" si="15"/>
        <v>STIPEJAL</v>
      </c>
      <c r="G44" s="8" t="s">
        <v>454</v>
      </c>
      <c r="H44" s="6" t="s">
        <v>524</v>
      </c>
      <c r="I44" s="8" t="s">
        <v>327</v>
      </c>
      <c r="J44" s="5" t="s">
        <v>39</v>
      </c>
      <c r="K44" s="5" t="str">
        <f t="shared" si="8"/>
        <v>1 1 07 2 PR08 86</v>
      </c>
      <c r="L44" s="21" t="s">
        <v>1210</v>
      </c>
      <c r="M44" s="22">
        <v>10721</v>
      </c>
      <c r="N44" s="22">
        <v>1000</v>
      </c>
      <c r="O44" s="22">
        <v>852</v>
      </c>
      <c r="P44" s="22">
        <f t="shared" si="9"/>
        <v>12573</v>
      </c>
      <c r="Q44" s="22">
        <v>11421</v>
      </c>
      <c r="R44" s="22">
        <v>13273</v>
      </c>
      <c r="S44" s="22">
        <f t="shared" si="10"/>
        <v>700</v>
      </c>
      <c r="T44" s="76">
        <f t="shared" si="11"/>
        <v>6.1290605025829614E-2</v>
      </c>
      <c r="U44" s="64">
        <v>283</v>
      </c>
      <c r="V44" s="74">
        <f t="shared" si="2"/>
        <v>11856</v>
      </c>
      <c r="W44" s="70">
        <f t="shared" si="12"/>
        <v>1143.7531040000001</v>
      </c>
      <c r="X44" s="70">
        <f t="shared" si="13"/>
        <v>1232.915</v>
      </c>
      <c r="Y44" s="70">
        <f t="shared" si="14"/>
        <v>9479.3318959999997</v>
      </c>
    </row>
    <row r="45" spans="1:25" x14ac:dyDescent="0.3">
      <c r="A45" s="4">
        <v>453</v>
      </c>
      <c r="B45" s="54">
        <v>1457</v>
      </c>
      <c r="C45" s="52" t="s">
        <v>2528</v>
      </c>
      <c r="D45" s="58" t="s">
        <v>586</v>
      </c>
      <c r="E45" s="7">
        <v>41061</v>
      </c>
      <c r="F45" s="5" t="str">
        <f t="shared" si="15"/>
        <v>SIEIPEJAL</v>
      </c>
      <c r="G45" s="8" t="s">
        <v>454</v>
      </c>
      <c r="H45" s="6" t="s">
        <v>524</v>
      </c>
      <c r="I45" s="8" t="s">
        <v>327</v>
      </c>
      <c r="J45" s="5" t="s">
        <v>39</v>
      </c>
      <c r="K45" s="5" t="str">
        <f t="shared" si="8"/>
        <v>1 1 07 2 PR08 86</v>
      </c>
      <c r="L45" s="21" t="s">
        <v>1210</v>
      </c>
      <c r="M45" s="22">
        <v>10721</v>
      </c>
      <c r="N45" s="22">
        <v>1000</v>
      </c>
      <c r="O45" s="22">
        <v>852</v>
      </c>
      <c r="P45" s="22">
        <f t="shared" si="9"/>
        <v>12573</v>
      </c>
      <c r="Q45" s="22">
        <v>11421</v>
      </c>
      <c r="R45" s="22">
        <v>13273</v>
      </c>
      <c r="S45" s="22">
        <f t="shared" si="10"/>
        <v>700</v>
      </c>
      <c r="T45" s="76">
        <f t="shared" si="11"/>
        <v>6.1290605025829614E-2</v>
      </c>
      <c r="U45" s="64">
        <v>283</v>
      </c>
      <c r="V45" s="74">
        <f t="shared" si="2"/>
        <v>11856</v>
      </c>
      <c r="W45" s="70">
        <f t="shared" si="12"/>
        <v>1143.7531040000001</v>
      </c>
      <c r="X45" s="70">
        <f t="shared" si="13"/>
        <v>1232.915</v>
      </c>
      <c r="Y45" s="70">
        <f t="shared" si="14"/>
        <v>9479.3318959999997</v>
      </c>
    </row>
    <row r="46" spans="1:25" x14ac:dyDescent="0.3">
      <c r="A46" s="4">
        <v>454</v>
      </c>
      <c r="B46" s="54">
        <v>1928</v>
      </c>
      <c r="C46" s="52" t="s">
        <v>2529</v>
      </c>
      <c r="D46" s="58" t="s">
        <v>587</v>
      </c>
      <c r="E46" s="7">
        <v>42598</v>
      </c>
      <c r="F46" s="5" t="str">
        <f t="shared" si="15"/>
        <v>SIEIPEJAL</v>
      </c>
      <c r="G46" s="8" t="s">
        <v>454</v>
      </c>
      <c r="H46" s="6" t="s">
        <v>524</v>
      </c>
      <c r="I46" s="8" t="s">
        <v>327</v>
      </c>
      <c r="J46" s="5" t="s">
        <v>39</v>
      </c>
      <c r="K46" s="5" t="str">
        <f t="shared" si="8"/>
        <v>1 1 07 2 PR08 86</v>
      </c>
      <c r="L46" s="21" t="s">
        <v>1210</v>
      </c>
      <c r="M46" s="22">
        <v>10721</v>
      </c>
      <c r="N46" s="22">
        <v>1000</v>
      </c>
      <c r="O46" s="22">
        <v>852</v>
      </c>
      <c r="P46" s="22">
        <f t="shared" si="9"/>
        <v>12573</v>
      </c>
      <c r="Q46" s="22">
        <v>11421</v>
      </c>
      <c r="R46" s="22">
        <v>13273</v>
      </c>
      <c r="S46" s="22">
        <f t="shared" si="10"/>
        <v>700</v>
      </c>
      <c r="T46" s="76">
        <f t="shared" si="11"/>
        <v>6.1290605025829614E-2</v>
      </c>
      <c r="U46" s="64">
        <v>0</v>
      </c>
      <c r="V46" s="74">
        <f t="shared" si="2"/>
        <v>11573</v>
      </c>
      <c r="W46" s="70">
        <f t="shared" si="12"/>
        <v>1093.0395040000001</v>
      </c>
      <c r="X46" s="70">
        <f t="shared" si="13"/>
        <v>1232.915</v>
      </c>
      <c r="Y46" s="70">
        <f t="shared" si="14"/>
        <v>9247.0454959999988</v>
      </c>
    </row>
    <row r="47" spans="1:25" x14ac:dyDescent="0.3">
      <c r="A47" s="4">
        <v>455</v>
      </c>
      <c r="B47" s="54">
        <v>1991</v>
      </c>
      <c r="C47" s="52" t="s">
        <v>2530</v>
      </c>
      <c r="D47" s="58" t="s">
        <v>588</v>
      </c>
      <c r="E47" s="7">
        <v>42996</v>
      </c>
      <c r="F47" s="5" t="str">
        <f t="shared" si="15"/>
        <v>SIEIPEJAL</v>
      </c>
      <c r="G47" s="8" t="s">
        <v>454</v>
      </c>
      <c r="H47" s="6" t="s">
        <v>524</v>
      </c>
      <c r="I47" s="8" t="s">
        <v>327</v>
      </c>
      <c r="J47" s="5" t="s">
        <v>39</v>
      </c>
      <c r="K47" s="5" t="str">
        <f t="shared" si="8"/>
        <v>1 1 07 2 PR08 86</v>
      </c>
      <c r="L47" s="21" t="s">
        <v>1210</v>
      </c>
      <c r="M47" s="22">
        <v>10721</v>
      </c>
      <c r="N47" s="22">
        <v>1000</v>
      </c>
      <c r="O47" s="22">
        <v>852</v>
      </c>
      <c r="P47" s="22">
        <f t="shared" si="9"/>
        <v>12573</v>
      </c>
      <c r="Q47" s="22">
        <v>11421</v>
      </c>
      <c r="R47" s="22">
        <v>13273</v>
      </c>
      <c r="S47" s="22">
        <f t="shared" si="10"/>
        <v>700</v>
      </c>
      <c r="T47" s="76">
        <f t="shared" si="11"/>
        <v>6.1290605025829614E-2</v>
      </c>
      <c r="U47" s="64">
        <v>0</v>
      </c>
      <c r="V47" s="74">
        <f t="shared" si="2"/>
        <v>11573</v>
      </c>
      <c r="W47" s="70">
        <f t="shared" si="12"/>
        <v>1093.0395040000001</v>
      </c>
      <c r="X47" s="70">
        <f t="shared" si="13"/>
        <v>1232.915</v>
      </c>
      <c r="Y47" s="70">
        <f t="shared" si="14"/>
        <v>9247.0454959999988</v>
      </c>
    </row>
    <row r="48" spans="1:25" x14ac:dyDescent="0.3">
      <c r="A48" s="4">
        <v>556</v>
      </c>
      <c r="B48" s="54">
        <v>2227</v>
      </c>
      <c r="C48" s="52" t="s">
        <v>2624</v>
      </c>
      <c r="D48" s="59" t="s">
        <v>707</v>
      </c>
      <c r="E48" s="7">
        <v>43497</v>
      </c>
      <c r="F48" s="5" t="str">
        <f t="shared" si="15"/>
        <v>STIPEJAL</v>
      </c>
      <c r="G48" s="8" t="s">
        <v>602</v>
      </c>
      <c r="H48" s="8" t="s">
        <v>652</v>
      </c>
      <c r="I48" s="8" t="s">
        <v>327</v>
      </c>
      <c r="J48" s="5" t="s">
        <v>39</v>
      </c>
      <c r="K48" s="5" t="str">
        <f t="shared" si="8"/>
        <v>1 2 08 3 PR18 26</v>
      </c>
      <c r="L48" s="21" t="s">
        <v>1210</v>
      </c>
      <c r="M48" s="22">
        <v>10721</v>
      </c>
      <c r="N48" s="22">
        <v>1000</v>
      </c>
      <c r="O48" s="22">
        <v>852</v>
      </c>
      <c r="P48" s="22">
        <f t="shared" si="9"/>
        <v>12573</v>
      </c>
      <c r="Q48" s="22">
        <v>11421</v>
      </c>
      <c r="R48" s="22">
        <v>13273</v>
      </c>
      <c r="S48" s="22">
        <f t="shared" si="10"/>
        <v>700</v>
      </c>
      <c r="T48" s="76">
        <f t="shared" si="11"/>
        <v>6.1290605025829614E-2</v>
      </c>
      <c r="U48" s="64">
        <v>0</v>
      </c>
      <c r="V48" s="74">
        <f t="shared" si="2"/>
        <v>11573</v>
      </c>
      <c r="W48" s="70">
        <f t="shared" si="12"/>
        <v>1093.0395040000001</v>
      </c>
      <c r="X48" s="70">
        <f t="shared" si="13"/>
        <v>1232.915</v>
      </c>
      <c r="Y48" s="70">
        <f t="shared" si="14"/>
        <v>9247.0454959999988</v>
      </c>
    </row>
    <row r="49" spans="1:25" x14ac:dyDescent="0.3">
      <c r="A49" s="4">
        <v>365</v>
      </c>
      <c r="B49" s="54">
        <v>1927</v>
      </c>
      <c r="C49" s="52" t="s">
        <v>2443</v>
      </c>
      <c r="D49" s="58" t="s">
        <v>484</v>
      </c>
      <c r="E49" s="7">
        <v>42583</v>
      </c>
      <c r="F49" s="5" t="str">
        <f t="shared" ref="F49:F71" si="16">IFERROR(VLOOKUP(B49,SINDICATO,5,FALSE),"N/A")</f>
        <v>N/A</v>
      </c>
      <c r="G49" s="8" t="s">
        <v>454</v>
      </c>
      <c r="H49" s="8" t="s">
        <v>475</v>
      </c>
      <c r="I49" s="8" t="s">
        <v>282</v>
      </c>
      <c r="J49" s="5" t="s">
        <v>19</v>
      </c>
      <c r="K49" s="5" t="str">
        <f t="shared" si="8"/>
        <v>1 1 07 2 PR07 65</v>
      </c>
      <c r="L49" s="21" t="s">
        <v>1001</v>
      </c>
      <c r="M49" s="22">
        <v>9939</v>
      </c>
      <c r="N49" s="22">
        <v>0</v>
      </c>
      <c r="O49" s="22">
        <v>0</v>
      </c>
      <c r="P49" s="22">
        <f t="shared" si="9"/>
        <v>9939</v>
      </c>
      <c r="Q49" s="22">
        <v>10539</v>
      </c>
      <c r="R49" s="22">
        <v>10539</v>
      </c>
      <c r="S49" s="22">
        <f t="shared" si="10"/>
        <v>600</v>
      </c>
      <c r="T49" s="76">
        <f t="shared" si="11"/>
        <v>5.6931397665812698E-2</v>
      </c>
      <c r="U49" s="64">
        <v>0</v>
      </c>
      <c r="V49" s="74">
        <f t="shared" si="2"/>
        <v>9939</v>
      </c>
      <c r="W49" s="70">
        <f t="shared" si="12"/>
        <v>823.99279999999999</v>
      </c>
      <c r="X49" s="70">
        <v>0</v>
      </c>
      <c r="Y49" s="70">
        <f t="shared" si="14"/>
        <v>9115.0072</v>
      </c>
    </row>
    <row r="50" spans="1:25" x14ac:dyDescent="0.3">
      <c r="A50" s="4">
        <v>366</v>
      </c>
      <c r="B50" s="54">
        <v>1997</v>
      </c>
      <c r="C50" s="52" t="s">
        <v>2444</v>
      </c>
      <c r="D50" s="58" t="s">
        <v>485</v>
      </c>
      <c r="E50" s="7">
        <v>42996</v>
      </c>
      <c r="F50" s="5" t="str">
        <f t="shared" si="16"/>
        <v>N/A</v>
      </c>
      <c r="G50" s="8" t="s">
        <v>454</v>
      </c>
      <c r="H50" s="8" t="s">
        <v>475</v>
      </c>
      <c r="I50" s="8" t="s">
        <v>282</v>
      </c>
      <c r="J50" s="5" t="s">
        <v>19</v>
      </c>
      <c r="K50" s="5" t="str">
        <f t="shared" si="8"/>
        <v>1 1 07 2 PR07 65</v>
      </c>
      <c r="L50" s="21" t="s">
        <v>1001</v>
      </c>
      <c r="M50" s="22">
        <v>9939</v>
      </c>
      <c r="N50" s="22">
        <v>0</v>
      </c>
      <c r="O50" s="22">
        <v>0</v>
      </c>
      <c r="P50" s="22">
        <f t="shared" si="9"/>
        <v>9939</v>
      </c>
      <c r="Q50" s="22">
        <v>10539</v>
      </c>
      <c r="R50" s="22">
        <v>10539</v>
      </c>
      <c r="S50" s="22">
        <f t="shared" si="10"/>
        <v>600</v>
      </c>
      <c r="T50" s="76">
        <f t="shared" si="11"/>
        <v>5.6931397665812698E-2</v>
      </c>
      <c r="U50" s="64">
        <v>0</v>
      </c>
      <c r="V50" s="74">
        <f t="shared" si="2"/>
        <v>9939</v>
      </c>
      <c r="W50" s="70">
        <f t="shared" si="12"/>
        <v>823.99279999999999</v>
      </c>
      <c r="X50" s="70">
        <v>0</v>
      </c>
      <c r="Y50" s="70">
        <f t="shared" si="14"/>
        <v>9115.0072</v>
      </c>
    </row>
    <row r="51" spans="1:25" x14ac:dyDescent="0.3">
      <c r="A51" s="4">
        <v>367</v>
      </c>
      <c r="B51" s="54">
        <v>1515</v>
      </c>
      <c r="C51" s="52" t="s">
        <v>2445</v>
      </c>
      <c r="D51" s="58" t="s">
        <v>486</v>
      </c>
      <c r="E51" s="7">
        <v>41153</v>
      </c>
      <c r="F51" s="5" t="str">
        <f t="shared" si="16"/>
        <v>N/A</v>
      </c>
      <c r="G51" s="8" t="s">
        <v>454</v>
      </c>
      <c r="H51" s="8" t="s">
        <v>475</v>
      </c>
      <c r="I51" s="8" t="s">
        <v>282</v>
      </c>
      <c r="J51" s="5" t="s">
        <v>19</v>
      </c>
      <c r="K51" s="5" t="str">
        <f t="shared" si="8"/>
        <v>1 1 07 2 PR07 65</v>
      </c>
      <c r="L51" s="21" t="s">
        <v>1001</v>
      </c>
      <c r="M51" s="22">
        <v>9939</v>
      </c>
      <c r="N51" s="22">
        <v>0</v>
      </c>
      <c r="O51" s="22">
        <v>0</v>
      </c>
      <c r="P51" s="22">
        <f t="shared" si="9"/>
        <v>9939</v>
      </c>
      <c r="Q51" s="22">
        <v>10539</v>
      </c>
      <c r="R51" s="22">
        <v>10539</v>
      </c>
      <c r="S51" s="22">
        <f t="shared" si="10"/>
        <v>600</v>
      </c>
      <c r="T51" s="76">
        <f t="shared" si="11"/>
        <v>5.6931397665812698E-2</v>
      </c>
      <c r="U51" s="64">
        <v>0</v>
      </c>
      <c r="V51" s="74">
        <f t="shared" si="2"/>
        <v>9939</v>
      </c>
      <c r="W51" s="70">
        <f t="shared" si="12"/>
        <v>823.99279999999999</v>
      </c>
      <c r="X51" s="70">
        <v>0</v>
      </c>
      <c r="Y51" s="70">
        <f t="shared" si="14"/>
        <v>9115.0072</v>
      </c>
    </row>
    <row r="52" spans="1:25" x14ac:dyDescent="0.3">
      <c r="A52" s="4">
        <v>607</v>
      </c>
      <c r="B52" s="54">
        <v>2392</v>
      </c>
      <c r="C52" s="52" t="s">
        <v>2051</v>
      </c>
      <c r="D52" s="59" t="s">
        <v>2009</v>
      </c>
      <c r="E52" s="7">
        <v>44152</v>
      </c>
      <c r="F52" s="5" t="str">
        <f t="shared" si="16"/>
        <v>N/A</v>
      </c>
      <c r="G52" s="8" t="s">
        <v>602</v>
      </c>
      <c r="H52" s="8" t="s">
        <v>734</v>
      </c>
      <c r="I52" s="8" t="s">
        <v>765</v>
      </c>
      <c r="J52" s="5" t="s">
        <v>19</v>
      </c>
      <c r="K52" s="5" t="str">
        <f t="shared" si="8"/>
        <v>1 2 08 3 PR19 84</v>
      </c>
      <c r="L52" s="21" t="s">
        <v>1001</v>
      </c>
      <c r="M52" s="22">
        <v>9939</v>
      </c>
      <c r="N52" s="22">
        <v>0</v>
      </c>
      <c r="O52" s="22">
        <v>0</v>
      </c>
      <c r="P52" s="22">
        <f t="shared" si="9"/>
        <v>9939</v>
      </c>
      <c r="Q52" s="22">
        <v>10539</v>
      </c>
      <c r="R52" s="22">
        <v>10539</v>
      </c>
      <c r="S52" s="22">
        <f t="shared" si="10"/>
        <v>600</v>
      </c>
      <c r="T52" s="76">
        <f t="shared" si="11"/>
        <v>5.6931397665812698E-2</v>
      </c>
      <c r="U52" s="64">
        <v>0</v>
      </c>
      <c r="V52" s="74">
        <f t="shared" si="2"/>
        <v>9939</v>
      </c>
      <c r="W52" s="70">
        <f t="shared" si="12"/>
        <v>823.99279999999999</v>
      </c>
      <c r="X52" s="70">
        <v>0</v>
      </c>
      <c r="Y52" s="70">
        <f t="shared" si="14"/>
        <v>9115.0072</v>
      </c>
    </row>
    <row r="53" spans="1:25" x14ac:dyDescent="0.3">
      <c r="A53" s="4">
        <v>608</v>
      </c>
      <c r="B53" s="54">
        <v>0</v>
      </c>
      <c r="C53" s="52" t="s">
        <v>2052</v>
      </c>
      <c r="D53" s="58" t="s">
        <v>16</v>
      </c>
      <c r="E53" s="7">
        <v>43830</v>
      </c>
      <c r="F53" s="5" t="str">
        <f t="shared" si="16"/>
        <v>N/A</v>
      </c>
      <c r="G53" s="8" t="s">
        <v>602</v>
      </c>
      <c r="H53" s="8" t="s">
        <v>734</v>
      </c>
      <c r="I53" s="8" t="s">
        <v>765</v>
      </c>
      <c r="J53" s="5" t="s">
        <v>19</v>
      </c>
      <c r="K53" s="5" t="str">
        <f t="shared" si="8"/>
        <v>1 2 08 3 PR19 84</v>
      </c>
      <c r="L53" s="21" t="s">
        <v>1001</v>
      </c>
      <c r="M53" s="22">
        <v>9939</v>
      </c>
      <c r="N53" s="22">
        <v>0</v>
      </c>
      <c r="O53" s="22">
        <v>0</v>
      </c>
      <c r="P53" s="22">
        <f t="shared" si="9"/>
        <v>9939</v>
      </c>
      <c r="Q53" s="22">
        <v>10539</v>
      </c>
      <c r="R53" s="22">
        <v>10539</v>
      </c>
      <c r="S53" s="22">
        <f t="shared" si="10"/>
        <v>600</v>
      </c>
      <c r="T53" s="76">
        <f t="shared" si="11"/>
        <v>5.6931397665812698E-2</v>
      </c>
      <c r="U53" s="64">
        <v>0</v>
      </c>
      <c r="V53" s="74">
        <f t="shared" si="2"/>
        <v>9939</v>
      </c>
      <c r="W53" s="70">
        <f t="shared" si="12"/>
        <v>823.99279999999999</v>
      </c>
      <c r="X53" s="70">
        <v>0</v>
      </c>
      <c r="Y53" s="70">
        <f t="shared" si="14"/>
        <v>9115.0072</v>
      </c>
    </row>
    <row r="54" spans="1:25" x14ac:dyDescent="0.3">
      <c r="A54" s="4">
        <v>609</v>
      </c>
      <c r="B54" s="54">
        <v>0</v>
      </c>
      <c r="C54" s="52" t="s">
        <v>2053</v>
      </c>
      <c r="D54" s="58" t="s">
        <v>16</v>
      </c>
      <c r="E54" s="7">
        <v>43830</v>
      </c>
      <c r="F54" s="5" t="str">
        <f t="shared" si="16"/>
        <v>N/A</v>
      </c>
      <c r="G54" s="8" t="s">
        <v>602</v>
      </c>
      <c r="H54" s="8" t="s">
        <v>734</v>
      </c>
      <c r="I54" s="8" t="s">
        <v>765</v>
      </c>
      <c r="J54" s="5" t="s">
        <v>19</v>
      </c>
      <c r="K54" s="5" t="str">
        <f t="shared" si="8"/>
        <v>1 2 08 3 PR19 84</v>
      </c>
      <c r="L54" s="21" t="s">
        <v>1001</v>
      </c>
      <c r="M54" s="22">
        <v>9939</v>
      </c>
      <c r="N54" s="22">
        <v>0</v>
      </c>
      <c r="O54" s="22">
        <v>0</v>
      </c>
      <c r="P54" s="22">
        <f t="shared" si="9"/>
        <v>9939</v>
      </c>
      <c r="Q54" s="22">
        <v>10539</v>
      </c>
      <c r="R54" s="22">
        <v>10539</v>
      </c>
      <c r="S54" s="22">
        <f t="shared" si="10"/>
        <v>600</v>
      </c>
      <c r="T54" s="76">
        <f t="shared" si="11"/>
        <v>5.6931397665812698E-2</v>
      </c>
      <c r="U54" s="64">
        <v>0</v>
      </c>
      <c r="V54" s="74">
        <f t="shared" si="2"/>
        <v>9939</v>
      </c>
      <c r="W54" s="70">
        <f t="shared" si="12"/>
        <v>823.99279999999999</v>
      </c>
      <c r="X54" s="70">
        <v>0</v>
      </c>
      <c r="Y54" s="70">
        <f t="shared" si="14"/>
        <v>9115.0072</v>
      </c>
    </row>
    <row r="55" spans="1:25" x14ac:dyDescent="0.3">
      <c r="A55" s="4">
        <v>343</v>
      </c>
      <c r="B55" s="54">
        <v>627</v>
      </c>
      <c r="C55" s="52" t="s">
        <v>2421</v>
      </c>
      <c r="D55" s="58" t="s">
        <v>452</v>
      </c>
      <c r="E55" s="7">
        <v>36892</v>
      </c>
      <c r="F55" s="5" t="str">
        <f t="shared" si="16"/>
        <v>STIPEJAL</v>
      </c>
      <c r="G55" s="8" t="s">
        <v>357</v>
      </c>
      <c r="H55" s="8" t="s">
        <v>433</v>
      </c>
      <c r="I55" s="8" t="s">
        <v>243</v>
      </c>
      <c r="J55" s="5" t="s">
        <v>39</v>
      </c>
      <c r="K55" s="5" t="str">
        <f t="shared" si="8"/>
        <v>1 1 06 2 PR06 62</v>
      </c>
      <c r="L55" s="21" t="s">
        <v>1210</v>
      </c>
      <c r="M55" s="22">
        <v>11719</v>
      </c>
      <c r="N55" s="22">
        <v>1000</v>
      </c>
      <c r="O55" s="22">
        <v>945</v>
      </c>
      <c r="P55" s="22">
        <f t="shared" si="9"/>
        <v>13664</v>
      </c>
      <c r="Q55" s="22">
        <v>12419</v>
      </c>
      <c r="R55" s="22">
        <v>14364</v>
      </c>
      <c r="S55" s="22">
        <f t="shared" si="10"/>
        <v>700</v>
      </c>
      <c r="T55" s="76">
        <f t="shared" si="11"/>
        <v>5.6365246799259201E-2</v>
      </c>
      <c r="U55" s="64">
        <v>708</v>
      </c>
      <c r="V55" s="74">
        <f t="shared" si="2"/>
        <v>13372</v>
      </c>
      <c r="W55" s="70">
        <f t="shared" si="12"/>
        <v>1415.4203040000002</v>
      </c>
      <c r="X55" s="70">
        <f t="shared" ref="X55:X98" si="17">M55*11.5%</f>
        <v>1347.6849999999999</v>
      </c>
      <c r="Y55" s="70">
        <f t="shared" si="14"/>
        <v>10608.894696000001</v>
      </c>
    </row>
    <row r="56" spans="1:25" x14ac:dyDescent="0.3">
      <c r="A56" s="4">
        <v>439</v>
      </c>
      <c r="B56" s="54">
        <v>1405</v>
      </c>
      <c r="C56" s="52" t="s">
        <v>2514</v>
      </c>
      <c r="D56" s="59" t="s">
        <v>571</v>
      </c>
      <c r="E56" s="7">
        <v>40984</v>
      </c>
      <c r="F56" s="5" t="str">
        <f t="shared" si="16"/>
        <v>SUTIPEJAL</v>
      </c>
      <c r="G56" s="8" t="s">
        <v>454</v>
      </c>
      <c r="H56" s="6" t="s">
        <v>524</v>
      </c>
      <c r="I56" s="8" t="s">
        <v>572</v>
      </c>
      <c r="J56" s="5" t="s">
        <v>39</v>
      </c>
      <c r="K56" s="5" t="str">
        <f t="shared" si="8"/>
        <v>1 1 07 2 PR08 86</v>
      </c>
      <c r="L56" s="21" t="s">
        <v>1210</v>
      </c>
      <c r="M56" s="22">
        <v>11719</v>
      </c>
      <c r="N56" s="22">
        <v>1000</v>
      </c>
      <c r="O56" s="22">
        <v>945</v>
      </c>
      <c r="P56" s="22">
        <f t="shared" si="9"/>
        <v>13664</v>
      </c>
      <c r="Q56" s="22">
        <v>12419</v>
      </c>
      <c r="R56" s="22">
        <v>14364</v>
      </c>
      <c r="S56" s="22">
        <f t="shared" si="10"/>
        <v>700</v>
      </c>
      <c r="T56" s="76">
        <f t="shared" si="11"/>
        <v>5.6365246799259201E-2</v>
      </c>
      <c r="U56" s="64">
        <v>283</v>
      </c>
      <c r="V56" s="74">
        <f t="shared" si="2"/>
        <v>12947</v>
      </c>
      <c r="W56" s="70">
        <f t="shared" si="12"/>
        <v>1339.2603040000001</v>
      </c>
      <c r="X56" s="70">
        <f t="shared" si="17"/>
        <v>1347.6849999999999</v>
      </c>
      <c r="Y56" s="70">
        <f t="shared" si="14"/>
        <v>10260.054696000001</v>
      </c>
    </row>
    <row r="57" spans="1:25" x14ac:dyDescent="0.3">
      <c r="A57" s="4">
        <v>440</v>
      </c>
      <c r="B57" s="54">
        <v>1406</v>
      </c>
      <c r="C57" s="52" t="s">
        <v>2515</v>
      </c>
      <c r="D57" s="59" t="s">
        <v>573</v>
      </c>
      <c r="E57" s="7">
        <v>40984</v>
      </c>
      <c r="F57" s="5" t="str">
        <f t="shared" si="16"/>
        <v>SIEIPEJAL</v>
      </c>
      <c r="G57" s="8" t="s">
        <v>454</v>
      </c>
      <c r="H57" s="6" t="s">
        <v>524</v>
      </c>
      <c r="I57" s="8" t="s">
        <v>572</v>
      </c>
      <c r="J57" s="5" t="s">
        <v>39</v>
      </c>
      <c r="K57" s="5" t="str">
        <f t="shared" si="8"/>
        <v>1 1 07 2 PR08 86</v>
      </c>
      <c r="L57" s="21" t="s">
        <v>1210</v>
      </c>
      <c r="M57" s="22">
        <v>11719</v>
      </c>
      <c r="N57" s="22">
        <v>1000</v>
      </c>
      <c r="O57" s="22">
        <v>945</v>
      </c>
      <c r="P57" s="22">
        <f t="shared" si="9"/>
        <v>13664</v>
      </c>
      <c r="Q57" s="22">
        <v>12419</v>
      </c>
      <c r="R57" s="22">
        <v>14364</v>
      </c>
      <c r="S57" s="22">
        <f t="shared" si="10"/>
        <v>700</v>
      </c>
      <c r="T57" s="76">
        <f t="shared" si="11"/>
        <v>5.6365246799259201E-2</v>
      </c>
      <c r="U57" s="64">
        <v>283</v>
      </c>
      <c r="V57" s="74">
        <f t="shared" si="2"/>
        <v>12947</v>
      </c>
      <c r="W57" s="70">
        <f t="shared" si="12"/>
        <v>1339.2603040000001</v>
      </c>
      <c r="X57" s="70">
        <f t="shared" si="17"/>
        <v>1347.6849999999999</v>
      </c>
      <c r="Y57" s="70">
        <f t="shared" si="14"/>
        <v>10260.054696000001</v>
      </c>
    </row>
    <row r="58" spans="1:25" x14ac:dyDescent="0.3">
      <c r="A58" s="4">
        <v>441</v>
      </c>
      <c r="B58" s="54">
        <v>1410</v>
      </c>
      <c r="C58" s="52" t="s">
        <v>2516</v>
      </c>
      <c r="D58" s="59" t="s">
        <v>574</v>
      </c>
      <c r="E58" s="7">
        <v>41015</v>
      </c>
      <c r="F58" s="5" t="str">
        <f t="shared" si="16"/>
        <v>SUTIPEJAL</v>
      </c>
      <c r="G58" s="8" t="s">
        <v>454</v>
      </c>
      <c r="H58" s="6" t="s">
        <v>524</v>
      </c>
      <c r="I58" s="8" t="s">
        <v>572</v>
      </c>
      <c r="J58" s="5" t="s">
        <v>39</v>
      </c>
      <c r="K58" s="5" t="str">
        <f t="shared" si="8"/>
        <v>1 1 07 2 PR08 86</v>
      </c>
      <c r="L58" s="21" t="s">
        <v>1210</v>
      </c>
      <c r="M58" s="22">
        <v>11719</v>
      </c>
      <c r="N58" s="22">
        <v>1000</v>
      </c>
      <c r="O58" s="22">
        <v>945</v>
      </c>
      <c r="P58" s="22">
        <f t="shared" si="9"/>
        <v>13664</v>
      </c>
      <c r="Q58" s="22">
        <v>12419</v>
      </c>
      <c r="R58" s="22">
        <v>14364</v>
      </c>
      <c r="S58" s="22">
        <f t="shared" si="10"/>
        <v>700</v>
      </c>
      <c r="T58" s="76">
        <f t="shared" si="11"/>
        <v>5.6365246799259201E-2</v>
      </c>
      <c r="U58" s="64">
        <v>283</v>
      </c>
      <c r="V58" s="74">
        <f t="shared" si="2"/>
        <v>12947</v>
      </c>
      <c r="W58" s="70">
        <f t="shared" si="12"/>
        <v>1339.2603040000001</v>
      </c>
      <c r="X58" s="70">
        <f t="shared" si="17"/>
        <v>1347.6849999999999</v>
      </c>
      <c r="Y58" s="70">
        <f t="shared" si="14"/>
        <v>10260.054696000001</v>
      </c>
    </row>
    <row r="59" spans="1:25" x14ac:dyDescent="0.3">
      <c r="A59" s="4">
        <v>442</v>
      </c>
      <c r="B59" s="54">
        <v>1418</v>
      </c>
      <c r="C59" s="52" t="s">
        <v>2517</v>
      </c>
      <c r="D59" s="59" t="s">
        <v>575</v>
      </c>
      <c r="E59" s="7">
        <v>41015</v>
      </c>
      <c r="F59" s="5" t="str">
        <f t="shared" si="16"/>
        <v>SIEIPEJAL</v>
      </c>
      <c r="G59" s="8" t="s">
        <v>454</v>
      </c>
      <c r="H59" s="6" t="s">
        <v>524</v>
      </c>
      <c r="I59" s="8" t="s">
        <v>572</v>
      </c>
      <c r="J59" s="5" t="s">
        <v>39</v>
      </c>
      <c r="K59" s="5" t="str">
        <f t="shared" si="8"/>
        <v>1 1 07 2 PR08 86</v>
      </c>
      <c r="L59" s="21" t="s">
        <v>1210</v>
      </c>
      <c r="M59" s="22">
        <v>11719</v>
      </c>
      <c r="N59" s="22">
        <v>1000</v>
      </c>
      <c r="O59" s="22">
        <v>945</v>
      </c>
      <c r="P59" s="22">
        <f t="shared" si="9"/>
        <v>13664</v>
      </c>
      <c r="Q59" s="22">
        <v>12419</v>
      </c>
      <c r="R59" s="22">
        <v>14364</v>
      </c>
      <c r="S59" s="22">
        <f t="shared" si="10"/>
        <v>700</v>
      </c>
      <c r="T59" s="76">
        <f t="shared" si="11"/>
        <v>5.6365246799259201E-2</v>
      </c>
      <c r="U59" s="64">
        <v>283</v>
      </c>
      <c r="V59" s="74">
        <f t="shared" si="2"/>
        <v>12947</v>
      </c>
      <c r="W59" s="70">
        <f t="shared" si="12"/>
        <v>1339.2603040000001</v>
      </c>
      <c r="X59" s="70">
        <f t="shared" si="17"/>
        <v>1347.6849999999999</v>
      </c>
      <c r="Y59" s="70">
        <f t="shared" si="14"/>
        <v>10260.054696000001</v>
      </c>
    </row>
    <row r="60" spans="1:25" x14ac:dyDescent="0.3">
      <c r="A60" s="4">
        <v>443</v>
      </c>
      <c r="B60" s="54">
        <v>1437</v>
      </c>
      <c r="C60" s="52" t="s">
        <v>2518</v>
      </c>
      <c r="D60" s="59" t="s">
        <v>576</v>
      </c>
      <c r="E60" s="7">
        <v>41061</v>
      </c>
      <c r="F60" s="5" t="str">
        <f t="shared" si="16"/>
        <v>STIPEJAL</v>
      </c>
      <c r="G60" s="8" t="s">
        <v>454</v>
      </c>
      <c r="H60" s="6" t="s">
        <v>524</v>
      </c>
      <c r="I60" s="8" t="s">
        <v>572</v>
      </c>
      <c r="J60" s="5" t="s">
        <v>39</v>
      </c>
      <c r="K60" s="5" t="str">
        <f t="shared" si="8"/>
        <v>1 1 07 2 PR08 86</v>
      </c>
      <c r="L60" s="21" t="s">
        <v>1210</v>
      </c>
      <c r="M60" s="22">
        <v>11719</v>
      </c>
      <c r="N60" s="22">
        <v>1000</v>
      </c>
      <c r="O60" s="22">
        <v>945</v>
      </c>
      <c r="P60" s="22">
        <f t="shared" si="9"/>
        <v>13664</v>
      </c>
      <c r="Q60" s="22">
        <v>12419</v>
      </c>
      <c r="R60" s="22">
        <v>14364</v>
      </c>
      <c r="S60" s="22">
        <f t="shared" si="10"/>
        <v>700</v>
      </c>
      <c r="T60" s="76">
        <f t="shared" si="11"/>
        <v>5.6365246799259201E-2</v>
      </c>
      <c r="U60" s="64">
        <v>283</v>
      </c>
      <c r="V60" s="74">
        <f t="shared" si="2"/>
        <v>12947</v>
      </c>
      <c r="W60" s="70">
        <f t="shared" si="12"/>
        <v>1339.2603040000001</v>
      </c>
      <c r="X60" s="70">
        <f t="shared" si="17"/>
        <v>1347.6849999999999</v>
      </c>
      <c r="Y60" s="70">
        <f t="shared" si="14"/>
        <v>10260.054696000001</v>
      </c>
    </row>
    <row r="61" spans="1:25" x14ac:dyDescent="0.3">
      <c r="A61" s="4">
        <v>444</v>
      </c>
      <c r="B61" s="54">
        <v>1441</v>
      </c>
      <c r="C61" s="52" t="s">
        <v>2519</v>
      </c>
      <c r="D61" s="60" t="s">
        <v>577</v>
      </c>
      <c r="E61" s="7">
        <v>41061</v>
      </c>
      <c r="F61" s="5" t="str">
        <f t="shared" si="16"/>
        <v>SUTIPEJAL</v>
      </c>
      <c r="G61" s="8" t="s">
        <v>454</v>
      </c>
      <c r="H61" s="6" t="s">
        <v>524</v>
      </c>
      <c r="I61" s="8" t="s">
        <v>572</v>
      </c>
      <c r="J61" s="5" t="s">
        <v>39</v>
      </c>
      <c r="K61" s="5" t="str">
        <f t="shared" si="8"/>
        <v>1 1 07 2 PR08 86</v>
      </c>
      <c r="L61" s="21" t="s">
        <v>1210</v>
      </c>
      <c r="M61" s="22">
        <v>11719</v>
      </c>
      <c r="N61" s="22">
        <v>1000</v>
      </c>
      <c r="O61" s="22">
        <v>945</v>
      </c>
      <c r="P61" s="22">
        <f t="shared" si="9"/>
        <v>13664</v>
      </c>
      <c r="Q61" s="22">
        <v>12419</v>
      </c>
      <c r="R61" s="22">
        <v>14364</v>
      </c>
      <c r="S61" s="22">
        <f t="shared" si="10"/>
        <v>700</v>
      </c>
      <c r="T61" s="76">
        <f t="shared" si="11"/>
        <v>5.6365246799259201E-2</v>
      </c>
      <c r="U61" s="64">
        <v>283</v>
      </c>
      <c r="V61" s="74">
        <f t="shared" si="2"/>
        <v>12947</v>
      </c>
      <c r="W61" s="70">
        <f t="shared" si="12"/>
        <v>1339.2603040000001</v>
      </c>
      <c r="X61" s="70">
        <f t="shared" si="17"/>
        <v>1347.6849999999999</v>
      </c>
      <c r="Y61" s="70">
        <f t="shared" si="14"/>
        <v>10260.054696000001</v>
      </c>
    </row>
    <row r="62" spans="1:25" x14ac:dyDescent="0.3">
      <c r="A62" s="4">
        <v>445</v>
      </c>
      <c r="B62" s="54">
        <v>1458</v>
      </c>
      <c r="C62" s="52" t="s">
        <v>2520</v>
      </c>
      <c r="D62" s="58" t="s">
        <v>578</v>
      </c>
      <c r="E62" s="7">
        <v>41061</v>
      </c>
      <c r="F62" s="5" t="str">
        <f t="shared" si="16"/>
        <v>STIPEJAL</v>
      </c>
      <c r="G62" s="8" t="s">
        <v>454</v>
      </c>
      <c r="H62" s="6" t="s">
        <v>524</v>
      </c>
      <c r="I62" s="8" t="s">
        <v>572</v>
      </c>
      <c r="J62" s="5" t="s">
        <v>39</v>
      </c>
      <c r="K62" s="5" t="str">
        <f t="shared" si="8"/>
        <v>1 1 07 2 PR08 86</v>
      </c>
      <c r="L62" s="21" t="s">
        <v>1210</v>
      </c>
      <c r="M62" s="22">
        <v>11719</v>
      </c>
      <c r="N62" s="22">
        <v>1000</v>
      </c>
      <c r="O62" s="22">
        <v>945</v>
      </c>
      <c r="P62" s="22">
        <f t="shared" si="9"/>
        <v>13664</v>
      </c>
      <c r="Q62" s="22">
        <v>12419</v>
      </c>
      <c r="R62" s="22">
        <v>14364</v>
      </c>
      <c r="S62" s="22">
        <f t="shared" si="10"/>
        <v>700</v>
      </c>
      <c r="T62" s="76">
        <f t="shared" si="11"/>
        <v>5.6365246799259201E-2</v>
      </c>
      <c r="U62" s="64">
        <v>283</v>
      </c>
      <c r="V62" s="74">
        <f t="shared" si="2"/>
        <v>12947</v>
      </c>
      <c r="W62" s="70">
        <f t="shared" si="12"/>
        <v>1339.2603040000001</v>
      </c>
      <c r="X62" s="70">
        <f t="shared" si="17"/>
        <v>1347.6849999999999</v>
      </c>
      <c r="Y62" s="70">
        <f t="shared" si="14"/>
        <v>10260.054696000001</v>
      </c>
    </row>
    <row r="63" spans="1:25" x14ac:dyDescent="0.3">
      <c r="A63" s="4">
        <v>446</v>
      </c>
      <c r="B63" s="54">
        <v>1463</v>
      </c>
      <c r="C63" s="52" t="s">
        <v>2521</v>
      </c>
      <c r="D63" s="58" t="s">
        <v>579</v>
      </c>
      <c r="E63" s="7">
        <v>41061</v>
      </c>
      <c r="F63" s="5" t="str">
        <f t="shared" si="16"/>
        <v>SUTIPEJAL</v>
      </c>
      <c r="G63" s="8" t="s">
        <v>454</v>
      </c>
      <c r="H63" s="6" t="s">
        <v>524</v>
      </c>
      <c r="I63" s="8" t="s">
        <v>572</v>
      </c>
      <c r="J63" s="5" t="s">
        <v>39</v>
      </c>
      <c r="K63" s="5" t="str">
        <f t="shared" si="8"/>
        <v>1 1 07 2 PR08 86</v>
      </c>
      <c r="L63" s="21" t="s">
        <v>1210</v>
      </c>
      <c r="M63" s="22">
        <v>11719</v>
      </c>
      <c r="N63" s="22">
        <v>1000</v>
      </c>
      <c r="O63" s="22">
        <v>945</v>
      </c>
      <c r="P63" s="22">
        <f t="shared" si="9"/>
        <v>13664</v>
      </c>
      <c r="Q63" s="22">
        <v>12419</v>
      </c>
      <c r="R63" s="22">
        <v>14364</v>
      </c>
      <c r="S63" s="22">
        <f t="shared" si="10"/>
        <v>700</v>
      </c>
      <c r="T63" s="76">
        <f t="shared" si="11"/>
        <v>5.6365246799259201E-2</v>
      </c>
      <c r="U63" s="64">
        <v>283</v>
      </c>
      <c r="V63" s="74">
        <f t="shared" si="2"/>
        <v>12947</v>
      </c>
      <c r="W63" s="70">
        <f t="shared" si="12"/>
        <v>1339.2603040000001</v>
      </c>
      <c r="X63" s="70">
        <f t="shared" si="17"/>
        <v>1347.6849999999999</v>
      </c>
      <c r="Y63" s="70">
        <f t="shared" si="14"/>
        <v>10260.054696000001</v>
      </c>
    </row>
    <row r="64" spans="1:25" x14ac:dyDescent="0.3">
      <c r="A64" s="4">
        <v>18</v>
      </c>
      <c r="B64" s="54">
        <v>1151</v>
      </c>
      <c r="C64" s="72" t="s">
        <v>2134</v>
      </c>
      <c r="D64" s="59" t="s">
        <v>40</v>
      </c>
      <c r="E64" s="7">
        <v>39402</v>
      </c>
      <c r="F64" s="5" t="str">
        <f t="shared" si="16"/>
        <v>SUTIPEJAL</v>
      </c>
      <c r="G64" s="6" t="s">
        <v>180</v>
      </c>
      <c r="H64" s="8" t="s">
        <v>271</v>
      </c>
      <c r="I64" s="8" t="s">
        <v>41</v>
      </c>
      <c r="J64" s="5" t="s">
        <v>39</v>
      </c>
      <c r="K64" s="5" t="str">
        <f t="shared" si="8"/>
        <v>1 1 05 2 PR15 80</v>
      </c>
      <c r="L64" s="21" t="s">
        <v>1210</v>
      </c>
      <c r="M64" s="22">
        <v>11763</v>
      </c>
      <c r="N64" s="22">
        <v>1000</v>
      </c>
      <c r="O64" s="22">
        <v>932</v>
      </c>
      <c r="P64" s="22">
        <f t="shared" si="9"/>
        <v>13695</v>
      </c>
      <c r="Q64" s="22">
        <v>12463</v>
      </c>
      <c r="R64" s="22">
        <v>14395</v>
      </c>
      <c r="S64" s="22">
        <f t="shared" si="10"/>
        <v>700</v>
      </c>
      <c r="T64" s="76">
        <f t="shared" si="11"/>
        <v>5.6166252106234452E-2</v>
      </c>
      <c r="U64" s="64">
        <v>425</v>
      </c>
      <c r="V64" s="74">
        <f t="shared" si="2"/>
        <v>13120</v>
      </c>
      <c r="W64" s="70">
        <f t="shared" si="12"/>
        <v>1370.2619040000002</v>
      </c>
      <c r="X64" s="70">
        <f t="shared" si="17"/>
        <v>1352.7450000000001</v>
      </c>
      <c r="Y64" s="70">
        <f t="shared" si="14"/>
        <v>10396.993095999998</v>
      </c>
    </row>
    <row r="65" spans="1:25" x14ac:dyDescent="0.3">
      <c r="A65" s="4">
        <v>151</v>
      </c>
      <c r="B65" s="54">
        <v>901</v>
      </c>
      <c r="C65" s="52" t="s">
        <v>2249</v>
      </c>
      <c r="D65" s="58" t="s">
        <v>205</v>
      </c>
      <c r="E65" s="7">
        <v>38033</v>
      </c>
      <c r="F65" s="5" t="str">
        <f t="shared" si="16"/>
        <v>STIPEJAL</v>
      </c>
      <c r="G65" s="8" t="s">
        <v>180</v>
      </c>
      <c r="H65" s="8" t="s">
        <v>194</v>
      </c>
      <c r="I65" s="8" t="s">
        <v>206</v>
      </c>
      <c r="J65" s="5" t="s">
        <v>39</v>
      </c>
      <c r="K65" s="5" t="str">
        <f t="shared" si="8"/>
        <v>1 1 05 1 PR02 15</v>
      </c>
      <c r="L65" s="21" t="s">
        <v>1210</v>
      </c>
      <c r="M65" s="22">
        <v>11763</v>
      </c>
      <c r="N65" s="22">
        <v>1000</v>
      </c>
      <c r="O65" s="22">
        <v>932</v>
      </c>
      <c r="P65" s="22">
        <f t="shared" si="9"/>
        <v>13695</v>
      </c>
      <c r="Q65" s="22">
        <v>12463</v>
      </c>
      <c r="R65" s="22">
        <v>14395</v>
      </c>
      <c r="S65" s="22">
        <f t="shared" si="10"/>
        <v>700</v>
      </c>
      <c r="T65" s="76">
        <f t="shared" si="11"/>
        <v>5.6166252106234452E-2</v>
      </c>
      <c r="U65" s="64">
        <v>566</v>
      </c>
      <c r="V65" s="74">
        <f t="shared" si="2"/>
        <v>13261</v>
      </c>
      <c r="W65" s="70">
        <f t="shared" si="12"/>
        <v>1395.5291040000002</v>
      </c>
      <c r="X65" s="70">
        <f t="shared" si="17"/>
        <v>1352.7450000000001</v>
      </c>
      <c r="Y65" s="70">
        <f t="shared" si="14"/>
        <v>10512.725895999998</v>
      </c>
    </row>
    <row r="66" spans="1:25" x14ac:dyDescent="0.3">
      <c r="A66" s="4">
        <v>159</v>
      </c>
      <c r="B66" s="54">
        <v>1076</v>
      </c>
      <c r="C66" s="52" t="s">
        <v>2257</v>
      </c>
      <c r="D66" s="58" t="s">
        <v>219</v>
      </c>
      <c r="E66" s="7">
        <v>39569</v>
      </c>
      <c r="F66" s="5" t="str">
        <f t="shared" si="16"/>
        <v>SIEIPEJAL</v>
      </c>
      <c r="G66" s="8" t="s">
        <v>180</v>
      </c>
      <c r="H66" s="8" t="s">
        <v>208</v>
      </c>
      <c r="I66" s="8" t="s">
        <v>220</v>
      </c>
      <c r="J66" s="5" t="s">
        <v>39</v>
      </c>
      <c r="K66" s="5" t="str">
        <f t="shared" si="8"/>
        <v>1 1 05 1 PR02 16</v>
      </c>
      <c r="L66" s="21" t="s">
        <v>1210</v>
      </c>
      <c r="M66" s="22">
        <v>11763</v>
      </c>
      <c r="N66" s="22">
        <v>1000</v>
      </c>
      <c r="O66" s="22">
        <v>932</v>
      </c>
      <c r="P66" s="22">
        <f t="shared" si="9"/>
        <v>13695</v>
      </c>
      <c r="Q66" s="22">
        <v>12463</v>
      </c>
      <c r="R66" s="22">
        <v>14395</v>
      </c>
      <c r="S66" s="22">
        <f t="shared" si="10"/>
        <v>700</v>
      </c>
      <c r="T66" s="76">
        <f t="shared" si="11"/>
        <v>5.6166252106234452E-2</v>
      </c>
      <c r="U66" s="64">
        <v>425</v>
      </c>
      <c r="V66" s="74">
        <f t="shared" si="2"/>
        <v>13120</v>
      </c>
      <c r="W66" s="70">
        <f t="shared" si="12"/>
        <v>1370.2619040000002</v>
      </c>
      <c r="X66" s="70">
        <f t="shared" si="17"/>
        <v>1352.7450000000001</v>
      </c>
      <c r="Y66" s="70">
        <f t="shared" si="14"/>
        <v>10396.993095999998</v>
      </c>
    </row>
    <row r="67" spans="1:25" x14ac:dyDescent="0.3">
      <c r="A67" s="4">
        <v>175</v>
      </c>
      <c r="B67" s="54">
        <v>1403</v>
      </c>
      <c r="C67" s="72" t="s">
        <v>2047</v>
      </c>
      <c r="D67" s="58" t="s">
        <v>246</v>
      </c>
      <c r="E67" s="7">
        <v>40984</v>
      </c>
      <c r="F67" s="5" t="str">
        <f t="shared" si="16"/>
        <v>SIEIPEJAL</v>
      </c>
      <c r="G67" s="8" t="s">
        <v>180</v>
      </c>
      <c r="H67" s="8" t="s">
        <v>230</v>
      </c>
      <c r="I67" s="8" t="s">
        <v>220</v>
      </c>
      <c r="J67" s="5" t="s">
        <v>39</v>
      </c>
      <c r="K67" s="5" t="str">
        <f t="shared" si="8"/>
        <v>1 1 05 1 PR02 18</v>
      </c>
      <c r="L67" s="21" t="s">
        <v>1210</v>
      </c>
      <c r="M67" s="22">
        <v>11763</v>
      </c>
      <c r="N67" s="22">
        <v>1000</v>
      </c>
      <c r="O67" s="22">
        <v>932</v>
      </c>
      <c r="P67" s="22">
        <f t="shared" si="9"/>
        <v>13695</v>
      </c>
      <c r="Q67" s="22">
        <v>12463</v>
      </c>
      <c r="R67" s="22">
        <v>14395</v>
      </c>
      <c r="S67" s="22">
        <f t="shared" si="10"/>
        <v>700</v>
      </c>
      <c r="T67" s="76">
        <f t="shared" si="11"/>
        <v>5.6166252106234452E-2</v>
      </c>
      <c r="U67" s="64">
        <v>283</v>
      </c>
      <c r="V67" s="74">
        <f t="shared" si="2"/>
        <v>12978</v>
      </c>
      <c r="W67" s="70">
        <f t="shared" si="12"/>
        <v>1344.8155040000001</v>
      </c>
      <c r="X67" s="70">
        <f t="shared" si="17"/>
        <v>1352.7450000000001</v>
      </c>
      <c r="Y67" s="70">
        <f t="shared" si="14"/>
        <v>10280.439495999999</v>
      </c>
    </row>
    <row r="68" spans="1:25" x14ac:dyDescent="0.3">
      <c r="A68" s="4">
        <v>176</v>
      </c>
      <c r="B68" s="54">
        <v>2407</v>
      </c>
      <c r="C68" s="72" t="s">
        <v>2045</v>
      </c>
      <c r="D68" s="58" t="s">
        <v>2026</v>
      </c>
      <c r="E68" s="7">
        <v>44238</v>
      </c>
      <c r="F68" s="5" t="str">
        <f t="shared" si="16"/>
        <v>SIEIPEJAL</v>
      </c>
      <c r="G68" s="8" t="s">
        <v>180</v>
      </c>
      <c r="H68" s="8" t="s">
        <v>230</v>
      </c>
      <c r="I68" s="8" t="s">
        <v>220</v>
      </c>
      <c r="J68" s="5" t="s">
        <v>39</v>
      </c>
      <c r="K68" s="5" t="str">
        <f t="shared" si="8"/>
        <v>1 1 05 1 PR02 18</v>
      </c>
      <c r="L68" s="21" t="s">
        <v>1210</v>
      </c>
      <c r="M68" s="22">
        <v>11763</v>
      </c>
      <c r="N68" s="22">
        <v>1000</v>
      </c>
      <c r="O68" s="22">
        <v>932</v>
      </c>
      <c r="P68" s="22">
        <f t="shared" si="9"/>
        <v>13695</v>
      </c>
      <c r="Q68" s="22">
        <v>12463</v>
      </c>
      <c r="R68" s="22">
        <v>14395</v>
      </c>
      <c r="S68" s="22">
        <f t="shared" si="10"/>
        <v>700</v>
      </c>
      <c r="T68" s="76">
        <f t="shared" si="11"/>
        <v>5.6166252106234452E-2</v>
      </c>
      <c r="U68" s="64">
        <v>0</v>
      </c>
      <c r="V68" s="74">
        <f t="shared" si="2"/>
        <v>12695</v>
      </c>
      <c r="W68" s="70">
        <f t="shared" si="12"/>
        <v>1294.1019040000001</v>
      </c>
      <c r="X68" s="70">
        <f t="shared" si="17"/>
        <v>1352.7450000000001</v>
      </c>
      <c r="Y68" s="70">
        <f t="shared" si="14"/>
        <v>10048.153096</v>
      </c>
    </row>
    <row r="69" spans="1:25" x14ac:dyDescent="0.3">
      <c r="A69" s="4">
        <v>177</v>
      </c>
      <c r="B69" s="54">
        <v>1210</v>
      </c>
      <c r="C69" s="72" t="s">
        <v>2273</v>
      </c>
      <c r="D69" s="58" t="s">
        <v>244</v>
      </c>
      <c r="E69" s="7">
        <v>43116</v>
      </c>
      <c r="F69" s="5" t="str">
        <f t="shared" si="16"/>
        <v>SIEIPEJAL</v>
      </c>
      <c r="G69" s="8" t="s">
        <v>180</v>
      </c>
      <c r="H69" s="8" t="s">
        <v>230</v>
      </c>
      <c r="I69" s="8" t="s">
        <v>220</v>
      </c>
      <c r="J69" s="5" t="s">
        <v>39</v>
      </c>
      <c r="K69" s="5" t="str">
        <f t="shared" si="8"/>
        <v>1 1 05 1 PR02 18</v>
      </c>
      <c r="L69" s="21" t="s">
        <v>1210</v>
      </c>
      <c r="M69" s="22">
        <v>11763</v>
      </c>
      <c r="N69" s="22">
        <v>1000</v>
      </c>
      <c r="O69" s="22">
        <v>932</v>
      </c>
      <c r="P69" s="22">
        <f t="shared" si="9"/>
        <v>13695</v>
      </c>
      <c r="Q69" s="22">
        <v>12463</v>
      </c>
      <c r="R69" s="22">
        <v>14395</v>
      </c>
      <c r="S69" s="22">
        <f t="shared" si="10"/>
        <v>700</v>
      </c>
      <c r="T69" s="76">
        <f t="shared" si="11"/>
        <v>5.6166252106234452E-2</v>
      </c>
      <c r="U69" s="64">
        <v>0</v>
      </c>
      <c r="V69" s="74">
        <f t="shared" si="2"/>
        <v>12695</v>
      </c>
      <c r="W69" s="70">
        <f t="shared" si="12"/>
        <v>1294.1019040000001</v>
      </c>
      <c r="X69" s="70">
        <f t="shared" si="17"/>
        <v>1352.7450000000001</v>
      </c>
      <c r="Y69" s="70">
        <f t="shared" si="14"/>
        <v>10048.153096</v>
      </c>
    </row>
    <row r="70" spans="1:25" hidden="1" x14ac:dyDescent="0.3">
      <c r="A70" s="4">
        <v>64</v>
      </c>
      <c r="B70" s="54">
        <v>2425</v>
      </c>
      <c r="C70" s="52" t="s">
        <v>2175</v>
      </c>
      <c r="D70" s="59" t="s">
        <v>2915</v>
      </c>
      <c r="E70" s="7">
        <v>44287</v>
      </c>
      <c r="F70" s="5" t="str">
        <f t="shared" si="16"/>
        <v>N/A</v>
      </c>
      <c r="G70" s="8" t="s">
        <v>105</v>
      </c>
      <c r="H70" s="8" t="s">
        <v>106</v>
      </c>
      <c r="I70" s="8" t="s">
        <v>107</v>
      </c>
      <c r="J70" s="5" t="s">
        <v>13</v>
      </c>
      <c r="K70" s="5" t="str">
        <f t="shared" si="8"/>
        <v>1 1 03 2 PR11 72</v>
      </c>
      <c r="L70" s="21" t="s">
        <v>1191</v>
      </c>
      <c r="M70" s="22">
        <v>55131</v>
      </c>
      <c r="N70" s="22">
        <v>2057</v>
      </c>
      <c r="O70" s="22">
        <v>1457</v>
      </c>
      <c r="P70" s="22">
        <f t="shared" si="9"/>
        <v>58645</v>
      </c>
      <c r="Q70" s="22">
        <v>55131</v>
      </c>
      <c r="R70" s="22">
        <v>58645</v>
      </c>
      <c r="S70" s="22">
        <f t="shared" si="10"/>
        <v>0</v>
      </c>
      <c r="T70" s="76">
        <f t="shared" si="11"/>
        <v>0</v>
      </c>
      <c r="U70" s="64">
        <v>0</v>
      </c>
      <c r="V70" s="74">
        <f t="shared" si="2"/>
        <v>56588</v>
      </c>
      <c r="W70" s="70">
        <f t="shared" si="12"/>
        <v>9159.7275040000004</v>
      </c>
      <c r="X70" s="70">
        <f t="shared" si="17"/>
        <v>6340.0650000000005</v>
      </c>
      <c r="Y70" s="70">
        <f t="shared" si="14"/>
        <v>41088.207495999995</v>
      </c>
    </row>
    <row r="71" spans="1:25" hidden="1" x14ac:dyDescent="0.3">
      <c r="A71" s="4">
        <v>65</v>
      </c>
      <c r="B71" s="54">
        <v>2426</v>
      </c>
      <c r="C71" s="52" t="s">
        <v>2176</v>
      </c>
      <c r="D71" s="59" t="s">
        <v>2916</v>
      </c>
      <c r="E71" s="7">
        <v>44287</v>
      </c>
      <c r="F71" s="5" t="str">
        <f t="shared" si="16"/>
        <v>N/A</v>
      </c>
      <c r="G71" s="8" t="s">
        <v>105</v>
      </c>
      <c r="H71" s="8" t="s">
        <v>106</v>
      </c>
      <c r="I71" s="8" t="s">
        <v>108</v>
      </c>
      <c r="J71" s="5" t="s">
        <v>13</v>
      </c>
      <c r="K71" s="5" t="str">
        <f t="shared" si="8"/>
        <v>1 1 03 2 PR11 72</v>
      </c>
      <c r="L71" s="21" t="s">
        <v>1211</v>
      </c>
      <c r="M71" s="22">
        <v>39023</v>
      </c>
      <c r="N71" s="22">
        <v>1808</v>
      </c>
      <c r="O71" s="22">
        <v>1299</v>
      </c>
      <c r="P71" s="22">
        <f t="shared" si="9"/>
        <v>42130</v>
      </c>
      <c r="Q71" s="22">
        <v>39023</v>
      </c>
      <c r="R71" s="22">
        <v>42130</v>
      </c>
      <c r="S71" s="22">
        <f t="shared" si="10"/>
        <v>0</v>
      </c>
      <c r="T71" s="76">
        <f t="shared" si="11"/>
        <v>0</v>
      </c>
      <c r="U71" s="64">
        <v>0</v>
      </c>
      <c r="V71" s="74">
        <f t="shared" ref="V71:V134" si="18">O71+M71+U71</f>
        <v>40322</v>
      </c>
      <c r="W71" s="70">
        <f t="shared" si="12"/>
        <v>6244.8603040000007</v>
      </c>
      <c r="X71" s="70">
        <f t="shared" si="17"/>
        <v>4487.6450000000004</v>
      </c>
      <c r="Y71" s="70">
        <f t="shared" si="14"/>
        <v>29589.494695999998</v>
      </c>
    </row>
    <row r="72" spans="1:25" hidden="1" x14ac:dyDescent="0.3">
      <c r="A72" s="4">
        <v>66</v>
      </c>
      <c r="B72" s="54">
        <v>2149</v>
      </c>
      <c r="C72" s="52" t="s">
        <v>2177</v>
      </c>
      <c r="D72" s="58" t="s">
        <v>813</v>
      </c>
      <c r="E72" s="7">
        <v>43497</v>
      </c>
      <c r="F72" s="5" t="str">
        <f>IFERROR(VLOOKUP(#REF!,SINDICATO,5,FALSE),"N/A")</f>
        <v>N/A</v>
      </c>
      <c r="G72" s="8" t="s">
        <v>105</v>
      </c>
      <c r="H72" s="8" t="s">
        <v>106</v>
      </c>
      <c r="I72" s="8" t="s">
        <v>109</v>
      </c>
      <c r="J72" s="5" t="s">
        <v>13</v>
      </c>
      <c r="K72" s="5" t="str">
        <f t="shared" si="8"/>
        <v>1 1 03 2 PR11 72</v>
      </c>
      <c r="L72" s="21" t="s">
        <v>1211</v>
      </c>
      <c r="M72" s="22">
        <v>39023</v>
      </c>
      <c r="N72" s="22">
        <v>1808</v>
      </c>
      <c r="O72" s="22">
        <v>1299</v>
      </c>
      <c r="P72" s="22">
        <f t="shared" si="9"/>
        <v>42130</v>
      </c>
      <c r="Q72" s="22">
        <v>39023</v>
      </c>
      <c r="R72" s="22">
        <v>42130</v>
      </c>
      <c r="S72" s="22">
        <f t="shared" si="10"/>
        <v>0</v>
      </c>
      <c r="T72" s="76">
        <f t="shared" si="11"/>
        <v>0</v>
      </c>
      <c r="U72" s="64">
        <v>0</v>
      </c>
      <c r="V72" s="74">
        <f t="shared" si="18"/>
        <v>40322</v>
      </c>
      <c r="W72" s="70">
        <f t="shared" si="12"/>
        <v>6244.8603040000007</v>
      </c>
      <c r="X72" s="70">
        <f t="shared" si="17"/>
        <v>4487.6450000000004</v>
      </c>
      <c r="Y72" s="70">
        <f t="shared" si="14"/>
        <v>29589.494695999998</v>
      </c>
    </row>
    <row r="73" spans="1:25" hidden="1" x14ac:dyDescent="0.3">
      <c r="A73" s="4">
        <v>67</v>
      </c>
      <c r="B73" s="54">
        <v>2452</v>
      </c>
      <c r="C73" s="52" t="s">
        <v>2178</v>
      </c>
      <c r="D73" s="59" t="s">
        <v>2943</v>
      </c>
      <c r="E73" s="7">
        <v>44317</v>
      </c>
      <c r="F73" s="5" t="str">
        <f t="shared" ref="F73:F86" si="19">IFERROR(VLOOKUP(B73,SINDICATO,5,FALSE),"N/A")</f>
        <v>N/A</v>
      </c>
      <c r="G73" s="8" t="s">
        <v>105</v>
      </c>
      <c r="H73" s="8" t="s">
        <v>106</v>
      </c>
      <c r="I73" s="8" t="s">
        <v>110</v>
      </c>
      <c r="J73" s="5" t="s">
        <v>13</v>
      </c>
      <c r="K73" s="5" t="str">
        <f t="shared" si="8"/>
        <v>1 1 03 2 PR11 72</v>
      </c>
      <c r="L73" s="21" t="s">
        <v>1211</v>
      </c>
      <c r="M73" s="22">
        <v>39023</v>
      </c>
      <c r="N73" s="22">
        <v>1808</v>
      </c>
      <c r="O73" s="22">
        <v>1299</v>
      </c>
      <c r="P73" s="22">
        <f t="shared" si="9"/>
        <v>42130</v>
      </c>
      <c r="Q73" s="22">
        <v>39023</v>
      </c>
      <c r="R73" s="22">
        <v>42130</v>
      </c>
      <c r="S73" s="22">
        <f t="shared" si="10"/>
        <v>0</v>
      </c>
      <c r="T73" s="76">
        <f t="shared" si="11"/>
        <v>0</v>
      </c>
      <c r="U73" s="64">
        <v>0</v>
      </c>
      <c r="V73" s="74">
        <f t="shared" si="18"/>
        <v>40322</v>
      </c>
      <c r="W73" s="70">
        <f t="shared" si="12"/>
        <v>6244.8603040000007</v>
      </c>
      <c r="X73" s="70">
        <f t="shared" si="17"/>
        <v>4487.6450000000004</v>
      </c>
      <c r="Y73" s="70">
        <f t="shared" si="14"/>
        <v>29589.494695999998</v>
      </c>
    </row>
    <row r="74" spans="1:25" x14ac:dyDescent="0.3">
      <c r="A74" s="4">
        <v>178</v>
      </c>
      <c r="B74" s="54">
        <v>1665</v>
      </c>
      <c r="C74" s="72" t="s">
        <v>2274</v>
      </c>
      <c r="D74" s="58" t="s">
        <v>245</v>
      </c>
      <c r="E74" s="7">
        <v>42432</v>
      </c>
      <c r="F74" s="5" t="str">
        <f t="shared" si="19"/>
        <v>SIEIPEJAL</v>
      </c>
      <c r="G74" s="8" t="s">
        <v>180</v>
      </c>
      <c r="H74" s="8" t="s">
        <v>230</v>
      </c>
      <c r="I74" s="8" t="s">
        <v>41</v>
      </c>
      <c r="J74" s="5" t="s">
        <v>39</v>
      </c>
      <c r="K74" s="5" t="str">
        <f t="shared" si="8"/>
        <v>1 1 05 1 PR02 18</v>
      </c>
      <c r="L74" s="21" t="s">
        <v>1210</v>
      </c>
      <c r="M74" s="22">
        <v>11763</v>
      </c>
      <c r="N74" s="22">
        <v>1000</v>
      </c>
      <c r="O74" s="22">
        <v>932</v>
      </c>
      <c r="P74" s="22">
        <f t="shared" si="9"/>
        <v>13695</v>
      </c>
      <c r="Q74" s="22">
        <v>12463</v>
      </c>
      <c r="R74" s="22">
        <v>14395</v>
      </c>
      <c r="S74" s="22">
        <f t="shared" si="10"/>
        <v>700</v>
      </c>
      <c r="T74" s="76">
        <f t="shared" si="11"/>
        <v>5.6166252106234452E-2</v>
      </c>
      <c r="U74" s="64">
        <v>283</v>
      </c>
      <c r="V74" s="74">
        <f t="shared" si="18"/>
        <v>12978</v>
      </c>
      <c r="W74" s="70">
        <f t="shared" si="12"/>
        <v>1344.8155040000001</v>
      </c>
      <c r="X74" s="70">
        <f t="shared" si="17"/>
        <v>1352.7450000000001</v>
      </c>
      <c r="Y74" s="70">
        <f t="shared" si="14"/>
        <v>10280.439495999999</v>
      </c>
    </row>
    <row r="75" spans="1:25" x14ac:dyDescent="0.3">
      <c r="A75" s="4">
        <v>236</v>
      </c>
      <c r="B75" s="54">
        <v>886</v>
      </c>
      <c r="C75" s="52" t="s">
        <v>2329</v>
      </c>
      <c r="D75" s="59" t="s">
        <v>321</v>
      </c>
      <c r="E75" s="7">
        <v>37987</v>
      </c>
      <c r="F75" s="5" t="str">
        <f t="shared" si="19"/>
        <v>SUTIPEJAL</v>
      </c>
      <c r="G75" s="8" t="s">
        <v>180</v>
      </c>
      <c r="H75" s="8" t="s">
        <v>271</v>
      </c>
      <c r="I75" s="8" t="s">
        <v>220</v>
      </c>
      <c r="J75" s="5" t="s">
        <v>39</v>
      </c>
      <c r="K75" s="5" t="str">
        <f t="shared" si="8"/>
        <v>1 1 05 2 PR15 80</v>
      </c>
      <c r="L75" s="21" t="s">
        <v>1210</v>
      </c>
      <c r="M75" s="22">
        <v>11763</v>
      </c>
      <c r="N75" s="22">
        <v>1000</v>
      </c>
      <c r="O75" s="22">
        <v>932</v>
      </c>
      <c r="P75" s="22">
        <f t="shared" si="9"/>
        <v>13695</v>
      </c>
      <c r="Q75" s="22">
        <v>12463</v>
      </c>
      <c r="R75" s="22">
        <v>14395</v>
      </c>
      <c r="S75" s="22">
        <f t="shared" si="10"/>
        <v>700</v>
      </c>
      <c r="T75" s="76">
        <f t="shared" si="11"/>
        <v>5.6166252106234452E-2</v>
      </c>
      <c r="U75" s="64">
        <v>566</v>
      </c>
      <c r="V75" s="74">
        <f t="shared" si="18"/>
        <v>13261</v>
      </c>
      <c r="W75" s="70">
        <f t="shared" si="12"/>
        <v>1395.5291040000002</v>
      </c>
      <c r="X75" s="70">
        <f t="shared" si="17"/>
        <v>1352.7450000000001</v>
      </c>
      <c r="Y75" s="70">
        <f t="shared" si="14"/>
        <v>10512.725895999998</v>
      </c>
    </row>
    <row r="76" spans="1:25" x14ac:dyDescent="0.3">
      <c r="A76" s="4">
        <v>237</v>
      </c>
      <c r="B76" s="54">
        <v>539</v>
      </c>
      <c r="C76" s="52" t="s">
        <v>2330</v>
      </c>
      <c r="D76" s="58" t="s">
        <v>322</v>
      </c>
      <c r="E76" s="7">
        <v>36526</v>
      </c>
      <c r="F76" s="5" t="str">
        <f t="shared" si="19"/>
        <v>SIEIPEJAL</v>
      </c>
      <c r="G76" s="8" t="s">
        <v>180</v>
      </c>
      <c r="H76" s="6" t="s">
        <v>271</v>
      </c>
      <c r="I76" s="8" t="s">
        <v>206</v>
      </c>
      <c r="J76" s="5" t="s">
        <v>39</v>
      </c>
      <c r="K76" s="5" t="str">
        <f t="shared" si="8"/>
        <v>1 1 05 2 PR15 80</v>
      </c>
      <c r="L76" s="21" t="s">
        <v>1210</v>
      </c>
      <c r="M76" s="22">
        <v>11763</v>
      </c>
      <c r="N76" s="22">
        <v>1000</v>
      </c>
      <c r="O76" s="22">
        <v>932</v>
      </c>
      <c r="P76" s="22">
        <f t="shared" si="9"/>
        <v>13695</v>
      </c>
      <c r="Q76" s="22">
        <v>12463</v>
      </c>
      <c r="R76" s="22">
        <v>14395</v>
      </c>
      <c r="S76" s="22">
        <f t="shared" si="10"/>
        <v>700</v>
      </c>
      <c r="T76" s="76">
        <f t="shared" si="11"/>
        <v>5.6166252106234452E-2</v>
      </c>
      <c r="U76" s="64">
        <v>708</v>
      </c>
      <c r="V76" s="74">
        <f t="shared" si="18"/>
        <v>13403</v>
      </c>
      <c r="W76" s="70">
        <f t="shared" si="12"/>
        <v>1420.975504</v>
      </c>
      <c r="X76" s="70">
        <f t="shared" si="17"/>
        <v>1352.7450000000001</v>
      </c>
      <c r="Y76" s="70">
        <f t="shared" si="14"/>
        <v>10629.279495999999</v>
      </c>
    </row>
    <row r="77" spans="1:25" x14ac:dyDescent="0.3">
      <c r="A77" s="4">
        <v>238</v>
      </c>
      <c r="B77" s="54">
        <v>1807</v>
      </c>
      <c r="C77" s="52" t="s">
        <v>2331</v>
      </c>
      <c r="D77" s="58" t="s">
        <v>323</v>
      </c>
      <c r="E77" s="7">
        <v>43693</v>
      </c>
      <c r="F77" s="5" t="str">
        <f t="shared" si="19"/>
        <v>STIPEJAL</v>
      </c>
      <c r="G77" s="8" t="s">
        <v>180</v>
      </c>
      <c r="H77" s="8" t="s">
        <v>271</v>
      </c>
      <c r="I77" s="8" t="s">
        <v>220</v>
      </c>
      <c r="J77" s="5" t="s">
        <v>39</v>
      </c>
      <c r="K77" s="5" t="str">
        <f t="shared" si="8"/>
        <v>1 1 05 2 PR15 80</v>
      </c>
      <c r="L77" s="21" t="s">
        <v>1210</v>
      </c>
      <c r="M77" s="22">
        <v>11763</v>
      </c>
      <c r="N77" s="22">
        <v>1000</v>
      </c>
      <c r="O77" s="22">
        <v>932</v>
      </c>
      <c r="P77" s="22">
        <f t="shared" si="9"/>
        <v>13695</v>
      </c>
      <c r="Q77" s="22">
        <v>12463</v>
      </c>
      <c r="R77" s="22">
        <v>14395</v>
      </c>
      <c r="S77" s="22">
        <f t="shared" si="10"/>
        <v>700</v>
      </c>
      <c r="T77" s="76">
        <f t="shared" si="11"/>
        <v>5.6166252106234452E-2</v>
      </c>
      <c r="U77" s="64">
        <v>0</v>
      </c>
      <c r="V77" s="74">
        <f t="shared" si="18"/>
        <v>12695</v>
      </c>
      <c r="W77" s="70">
        <f t="shared" si="12"/>
        <v>1294.1019040000001</v>
      </c>
      <c r="X77" s="70">
        <f t="shared" si="17"/>
        <v>1352.7450000000001</v>
      </c>
      <c r="Y77" s="70">
        <f t="shared" si="14"/>
        <v>10048.153096</v>
      </c>
    </row>
    <row r="78" spans="1:25" x14ac:dyDescent="0.3">
      <c r="A78" s="4">
        <v>239</v>
      </c>
      <c r="B78" s="54">
        <v>477</v>
      </c>
      <c r="C78" s="52" t="s">
        <v>2332</v>
      </c>
      <c r="D78" s="58" t="s">
        <v>324</v>
      </c>
      <c r="E78" s="7">
        <v>36161</v>
      </c>
      <c r="F78" s="5" t="str">
        <f t="shared" si="19"/>
        <v>STIPEJAL</v>
      </c>
      <c r="G78" s="8" t="s">
        <v>180</v>
      </c>
      <c r="H78" s="8" t="s">
        <v>271</v>
      </c>
      <c r="I78" s="8" t="s">
        <v>41</v>
      </c>
      <c r="J78" s="5" t="s">
        <v>39</v>
      </c>
      <c r="K78" s="5" t="str">
        <f t="shared" si="8"/>
        <v>1 1 05 2 PR15 80</v>
      </c>
      <c r="L78" s="21" t="s">
        <v>1210</v>
      </c>
      <c r="M78" s="22">
        <v>11763</v>
      </c>
      <c r="N78" s="22">
        <v>1000</v>
      </c>
      <c r="O78" s="22">
        <v>932</v>
      </c>
      <c r="P78" s="22">
        <f t="shared" si="9"/>
        <v>13695</v>
      </c>
      <c r="Q78" s="22">
        <v>12463</v>
      </c>
      <c r="R78" s="22">
        <v>14395</v>
      </c>
      <c r="S78" s="22">
        <f t="shared" si="10"/>
        <v>700</v>
      </c>
      <c r="T78" s="76">
        <f t="shared" si="11"/>
        <v>5.6166252106234452E-2</v>
      </c>
      <c r="U78" s="64">
        <v>708</v>
      </c>
      <c r="V78" s="74">
        <f t="shared" si="18"/>
        <v>13403</v>
      </c>
      <c r="W78" s="70">
        <f t="shared" si="12"/>
        <v>1420.975504</v>
      </c>
      <c r="X78" s="70">
        <f t="shared" si="17"/>
        <v>1352.7450000000001</v>
      </c>
      <c r="Y78" s="70">
        <f t="shared" si="14"/>
        <v>10629.279495999999</v>
      </c>
    </row>
    <row r="79" spans="1:25" x14ac:dyDescent="0.3">
      <c r="A79" s="4">
        <v>240</v>
      </c>
      <c r="B79" s="54">
        <v>1482</v>
      </c>
      <c r="C79" s="52" t="s">
        <v>2333</v>
      </c>
      <c r="D79" s="58" t="s">
        <v>325</v>
      </c>
      <c r="E79" s="7">
        <v>41076</v>
      </c>
      <c r="F79" s="5" t="str">
        <f t="shared" si="19"/>
        <v>SIEIPEJAL</v>
      </c>
      <c r="G79" s="8" t="s">
        <v>180</v>
      </c>
      <c r="H79" s="8" t="s">
        <v>271</v>
      </c>
      <c r="I79" s="8" t="s">
        <v>220</v>
      </c>
      <c r="J79" s="5" t="s">
        <v>39</v>
      </c>
      <c r="K79" s="5" t="str">
        <f t="shared" ref="K79:K142" si="20">VLOOKUP(H79,estructura,2,FALSE)</f>
        <v>1 1 05 2 PR15 80</v>
      </c>
      <c r="L79" s="21" t="s">
        <v>1210</v>
      </c>
      <c r="M79" s="22">
        <v>11763</v>
      </c>
      <c r="N79" s="22">
        <v>1000</v>
      </c>
      <c r="O79" s="22">
        <v>932</v>
      </c>
      <c r="P79" s="22">
        <f t="shared" ref="P79:P142" si="21">SUM(M79:O79)</f>
        <v>13695</v>
      </c>
      <c r="Q79" s="22">
        <v>12463</v>
      </c>
      <c r="R79" s="22">
        <v>14395</v>
      </c>
      <c r="S79" s="22">
        <f t="shared" ref="S79:S142" si="22">Q79-M79</f>
        <v>700</v>
      </c>
      <c r="T79" s="76">
        <f t="shared" ref="T79:T142" si="23">S79/Q79</f>
        <v>5.6166252106234452E-2</v>
      </c>
      <c r="U79" s="64">
        <v>283</v>
      </c>
      <c r="V79" s="74">
        <f t="shared" si="18"/>
        <v>12978</v>
      </c>
      <c r="W79" s="70">
        <f t="shared" ref="W79:W142" si="24">IF(V79&gt;0,((V79-(VLOOKUP(V79,$AA$10:$AD$20,1)))*(VLOOKUP(V79,$AA$10:$AD$20,4)))+(VLOOKUP(V79,$AA$10:$AD$20,3)),0)</f>
        <v>1344.8155040000001</v>
      </c>
      <c r="X79" s="70">
        <f t="shared" si="17"/>
        <v>1352.7450000000001</v>
      </c>
      <c r="Y79" s="70">
        <f t="shared" ref="Y79:Y142" si="25">V79-W79-X79</f>
        <v>10280.439495999999</v>
      </c>
    </row>
    <row r="80" spans="1:25" x14ac:dyDescent="0.3">
      <c r="A80" s="4">
        <v>342</v>
      </c>
      <c r="B80" s="54">
        <v>1208</v>
      </c>
      <c r="C80" s="52" t="s">
        <v>2420</v>
      </c>
      <c r="D80" s="58" t="s">
        <v>450</v>
      </c>
      <c r="E80" s="7">
        <v>39829</v>
      </c>
      <c r="F80" s="5" t="str">
        <f t="shared" si="19"/>
        <v>STIPEJAL</v>
      </c>
      <c r="G80" s="8" t="s">
        <v>357</v>
      </c>
      <c r="H80" s="8" t="s">
        <v>433</v>
      </c>
      <c r="I80" s="8" t="s">
        <v>451</v>
      </c>
      <c r="J80" s="5" t="s">
        <v>39</v>
      </c>
      <c r="K80" s="5" t="str">
        <f t="shared" si="20"/>
        <v>1 1 06 2 PR06 62</v>
      </c>
      <c r="L80" s="21" t="s">
        <v>1210</v>
      </c>
      <c r="M80" s="22">
        <v>11763</v>
      </c>
      <c r="N80" s="22">
        <v>1000</v>
      </c>
      <c r="O80" s="22">
        <v>932</v>
      </c>
      <c r="P80" s="22">
        <f t="shared" si="21"/>
        <v>13695</v>
      </c>
      <c r="Q80" s="22">
        <v>12463</v>
      </c>
      <c r="R80" s="22">
        <v>14395</v>
      </c>
      <c r="S80" s="22">
        <f t="shared" si="22"/>
        <v>700</v>
      </c>
      <c r="T80" s="76">
        <f t="shared" si="23"/>
        <v>5.6166252106234452E-2</v>
      </c>
      <c r="U80" s="64">
        <v>425</v>
      </c>
      <c r="V80" s="74">
        <f t="shared" si="18"/>
        <v>13120</v>
      </c>
      <c r="W80" s="70">
        <f t="shared" si="24"/>
        <v>1370.2619040000002</v>
      </c>
      <c r="X80" s="70">
        <f t="shared" si="17"/>
        <v>1352.7450000000001</v>
      </c>
      <c r="Y80" s="70">
        <f t="shared" si="25"/>
        <v>10396.993095999998</v>
      </c>
    </row>
    <row r="81" spans="1:25" x14ac:dyDescent="0.3">
      <c r="A81" s="4">
        <v>376</v>
      </c>
      <c r="B81" s="54">
        <v>170</v>
      </c>
      <c r="C81" s="52" t="s">
        <v>2454</v>
      </c>
      <c r="D81" s="58" t="s">
        <v>497</v>
      </c>
      <c r="E81" s="7">
        <v>34205</v>
      </c>
      <c r="F81" s="5" t="str">
        <f t="shared" si="19"/>
        <v>STIPEJAL</v>
      </c>
      <c r="G81" s="8" t="s">
        <v>454</v>
      </c>
      <c r="H81" s="8" t="s">
        <v>475</v>
      </c>
      <c r="I81" s="8" t="s">
        <v>206</v>
      </c>
      <c r="J81" s="5" t="s">
        <v>39</v>
      </c>
      <c r="K81" s="5" t="str">
        <f t="shared" si="20"/>
        <v>1 1 07 2 PR07 65</v>
      </c>
      <c r="L81" s="21" t="s">
        <v>1210</v>
      </c>
      <c r="M81" s="22">
        <v>11763</v>
      </c>
      <c r="N81" s="22">
        <v>1000</v>
      </c>
      <c r="O81" s="22">
        <v>932</v>
      </c>
      <c r="P81" s="22">
        <f t="shared" si="21"/>
        <v>13695</v>
      </c>
      <c r="Q81" s="22">
        <v>12463</v>
      </c>
      <c r="R81" s="22">
        <v>14395</v>
      </c>
      <c r="S81" s="22">
        <f t="shared" si="22"/>
        <v>700</v>
      </c>
      <c r="T81" s="76">
        <f t="shared" si="23"/>
        <v>5.6166252106234452E-2</v>
      </c>
      <c r="U81" s="64">
        <v>850</v>
      </c>
      <c r="V81" s="74">
        <f t="shared" si="18"/>
        <v>13545</v>
      </c>
      <c r="W81" s="70">
        <f t="shared" si="24"/>
        <v>1446.4219040000003</v>
      </c>
      <c r="X81" s="70">
        <f t="shared" si="17"/>
        <v>1352.7450000000001</v>
      </c>
      <c r="Y81" s="70">
        <f t="shared" si="25"/>
        <v>10745.833095999998</v>
      </c>
    </row>
    <row r="82" spans="1:25" x14ac:dyDescent="0.3">
      <c r="A82" s="4">
        <v>436</v>
      </c>
      <c r="B82" s="54">
        <v>538</v>
      </c>
      <c r="C82" s="52" t="s">
        <v>2511</v>
      </c>
      <c r="D82" s="59" t="s">
        <v>568</v>
      </c>
      <c r="E82" s="7">
        <v>36526</v>
      </c>
      <c r="F82" s="5" t="str">
        <f t="shared" si="19"/>
        <v>SIEIPEJAL</v>
      </c>
      <c r="G82" s="8" t="s">
        <v>454</v>
      </c>
      <c r="H82" s="6" t="s">
        <v>524</v>
      </c>
      <c r="I82" s="8" t="s">
        <v>220</v>
      </c>
      <c r="J82" s="5" t="s">
        <v>39</v>
      </c>
      <c r="K82" s="5" t="str">
        <f t="shared" si="20"/>
        <v>1 1 07 2 PR08 86</v>
      </c>
      <c r="L82" s="21" t="s">
        <v>1210</v>
      </c>
      <c r="M82" s="22">
        <v>11763</v>
      </c>
      <c r="N82" s="22">
        <v>1000</v>
      </c>
      <c r="O82" s="22">
        <v>932</v>
      </c>
      <c r="P82" s="22">
        <f t="shared" si="21"/>
        <v>13695</v>
      </c>
      <c r="Q82" s="22">
        <v>12463</v>
      </c>
      <c r="R82" s="22">
        <v>14395</v>
      </c>
      <c r="S82" s="22">
        <f t="shared" si="22"/>
        <v>700</v>
      </c>
      <c r="T82" s="76">
        <f t="shared" si="23"/>
        <v>5.6166252106234452E-2</v>
      </c>
      <c r="U82" s="64">
        <v>708</v>
      </c>
      <c r="V82" s="74">
        <f t="shared" si="18"/>
        <v>13403</v>
      </c>
      <c r="W82" s="70">
        <f t="shared" si="24"/>
        <v>1420.975504</v>
      </c>
      <c r="X82" s="70">
        <f t="shared" si="17"/>
        <v>1352.7450000000001</v>
      </c>
      <c r="Y82" s="70">
        <f t="shared" si="25"/>
        <v>10629.279495999999</v>
      </c>
    </row>
    <row r="83" spans="1:25" x14ac:dyDescent="0.3">
      <c r="A83" s="4">
        <v>437</v>
      </c>
      <c r="B83" s="54">
        <v>848</v>
      </c>
      <c r="C83" s="52" t="s">
        <v>2512</v>
      </c>
      <c r="D83" s="59" t="s">
        <v>569</v>
      </c>
      <c r="E83" s="7">
        <v>37803</v>
      </c>
      <c r="F83" s="5" t="str">
        <f t="shared" si="19"/>
        <v>SIEIPEJAL</v>
      </c>
      <c r="G83" s="8" t="s">
        <v>454</v>
      </c>
      <c r="H83" s="6" t="s">
        <v>524</v>
      </c>
      <c r="I83" s="8" t="s">
        <v>220</v>
      </c>
      <c r="J83" s="5" t="s">
        <v>39</v>
      </c>
      <c r="K83" s="5" t="str">
        <f t="shared" si="20"/>
        <v>1 1 07 2 PR08 86</v>
      </c>
      <c r="L83" s="21" t="s">
        <v>1210</v>
      </c>
      <c r="M83" s="22">
        <v>11763</v>
      </c>
      <c r="N83" s="22">
        <v>1000</v>
      </c>
      <c r="O83" s="22">
        <v>932</v>
      </c>
      <c r="P83" s="22">
        <f t="shared" si="21"/>
        <v>13695</v>
      </c>
      <c r="Q83" s="22">
        <v>12463</v>
      </c>
      <c r="R83" s="22">
        <v>14395</v>
      </c>
      <c r="S83" s="22">
        <f t="shared" si="22"/>
        <v>700</v>
      </c>
      <c r="T83" s="76">
        <f t="shared" si="23"/>
        <v>5.6166252106234452E-2</v>
      </c>
      <c r="U83" s="64">
        <v>566</v>
      </c>
      <c r="V83" s="74">
        <f t="shared" si="18"/>
        <v>13261</v>
      </c>
      <c r="W83" s="70">
        <f t="shared" si="24"/>
        <v>1395.5291040000002</v>
      </c>
      <c r="X83" s="70">
        <f t="shared" si="17"/>
        <v>1352.7450000000001</v>
      </c>
      <c r="Y83" s="70">
        <f t="shared" si="25"/>
        <v>10512.725895999998</v>
      </c>
    </row>
    <row r="84" spans="1:25" x14ac:dyDescent="0.3">
      <c r="A84" s="4">
        <v>438</v>
      </c>
      <c r="B84" s="54">
        <v>1447</v>
      </c>
      <c r="C84" s="52" t="s">
        <v>2513</v>
      </c>
      <c r="D84" s="59" t="s">
        <v>570</v>
      </c>
      <c r="E84" s="7">
        <v>41061</v>
      </c>
      <c r="F84" s="5" t="str">
        <f t="shared" si="19"/>
        <v>SIEIPEJAL</v>
      </c>
      <c r="G84" s="8" t="s">
        <v>454</v>
      </c>
      <c r="H84" s="6" t="s">
        <v>524</v>
      </c>
      <c r="I84" s="8" t="s">
        <v>220</v>
      </c>
      <c r="J84" s="5" t="s">
        <v>39</v>
      </c>
      <c r="K84" s="5" t="str">
        <f t="shared" si="20"/>
        <v>1 1 07 2 PR08 86</v>
      </c>
      <c r="L84" s="21" t="s">
        <v>1210</v>
      </c>
      <c r="M84" s="22">
        <v>11763</v>
      </c>
      <c r="N84" s="22">
        <v>1000</v>
      </c>
      <c r="O84" s="22">
        <v>932</v>
      </c>
      <c r="P84" s="22">
        <f t="shared" si="21"/>
        <v>13695</v>
      </c>
      <c r="Q84" s="22">
        <v>12463</v>
      </c>
      <c r="R84" s="22">
        <v>14395</v>
      </c>
      <c r="S84" s="22">
        <f t="shared" si="22"/>
        <v>700</v>
      </c>
      <c r="T84" s="76">
        <f t="shared" si="23"/>
        <v>5.6166252106234452E-2</v>
      </c>
      <c r="U84" s="64">
        <v>283</v>
      </c>
      <c r="V84" s="74">
        <f t="shared" si="18"/>
        <v>12978</v>
      </c>
      <c r="W84" s="70">
        <f t="shared" si="24"/>
        <v>1344.8155040000001</v>
      </c>
      <c r="X84" s="70">
        <f t="shared" si="17"/>
        <v>1352.7450000000001</v>
      </c>
      <c r="Y84" s="70">
        <f t="shared" si="25"/>
        <v>10280.439495999999</v>
      </c>
    </row>
    <row r="85" spans="1:25" x14ac:dyDescent="0.3">
      <c r="A85" s="4">
        <v>495</v>
      </c>
      <c r="B85" s="54">
        <v>1780</v>
      </c>
      <c r="C85" s="52" t="s">
        <v>2569</v>
      </c>
      <c r="D85" s="58" t="s">
        <v>635</v>
      </c>
      <c r="E85" s="7">
        <v>43725</v>
      </c>
      <c r="F85" s="5" t="str">
        <f t="shared" si="19"/>
        <v>SIEIPEJAL</v>
      </c>
      <c r="G85" s="8" t="s">
        <v>602</v>
      </c>
      <c r="H85" s="8" t="s">
        <v>624</v>
      </c>
      <c r="I85" s="8" t="s">
        <v>206</v>
      </c>
      <c r="J85" s="5" t="s">
        <v>39</v>
      </c>
      <c r="K85" s="5" t="str">
        <f t="shared" si="20"/>
        <v>1 2 08 3 PR17 83</v>
      </c>
      <c r="L85" s="21" t="s">
        <v>1210</v>
      </c>
      <c r="M85" s="22">
        <v>11763</v>
      </c>
      <c r="N85" s="22">
        <v>1000</v>
      </c>
      <c r="O85" s="22">
        <v>932</v>
      </c>
      <c r="P85" s="22">
        <f t="shared" si="21"/>
        <v>13695</v>
      </c>
      <c r="Q85" s="22">
        <v>12463</v>
      </c>
      <c r="R85" s="22">
        <v>14395</v>
      </c>
      <c r="S85" s="22">
        <f t="shared" si="22"/>
        <v>700</v>
      </c>
      <c r="T85" s="76">
        <f t="shared" si="23"/>
        <v>5.6166252106234452E-2</v>
      </c>
      <c r="U85" s="64">
        <v>0</v>
      </c>
      <c r="V85" s="74">
        <f t="shared" si="18"/>
        <v>12695</v>
      </c>
      <c r="W85" s="70">
        <f t="shared" si="24"/>
        <v>1294.1019040000001</v>
      </c>
      <c r="X85" s="70">
        <f t="shared" si="17"/>
        <v>1352.7450000000001</v>
      </c>
      <c r="Y85" s="70">
        <f t="shared" si="25"/>
        <v>10048.153096</v>
      </c>
    </row>
    <row r="86" spans="1:25" x14ac:dyDescent="0.3">
      <c r="A86" s="4">
        <v>553</v>
      </c>
      <c r="B86" s="54">
        <v>924</v>
      </c>
      <c r="C86" s="52" t="s">
        <v>2622</v>
      </c>
      <c r="D86" s="59" t="s">
        <v>705</v>
      </c>
      <c r="E86" s="7">
        <v>38093</v>
      </c>
      <c r="F86" s="5" t="str">
        <f t="shared" si="19"/>
        <v>SIEIPEJAL</v>
      </c>
      <c r="G86" s="8" t="s">
        <v>602</v>
      </c>
      <c r="H86" s="8" t="s">
        <v>652</v>
      </c>
      <c r="I86" s="8" t="s">
        <v>206</v>
      </c>
      <c r="J86" s="5" t="s">
        <v>39</v>
      </c>
      <c r="K86" s="5" t="str">
        <f t="shared" si="20"/>
        <v>1 2 08 3 PR18 26</v>
      </c>
      <c r="L86" s="21" t="s">
        <v>1210</v>
      </c>
      <c r="M86" s="22">
        <v>11763</v>
      </c>
      <c r="N86" s="22">
        <v>1000</v>
      </c>
      <c r="O86" s="22">
        <v>932</v>
      </c>
      <c r="P86" s="22">
        <f t="shared" si="21"/>
        <v>13695</v>
      </c>
      <c r="Q86" s="22">
        <v>12463</v>
      </c>
      <c r="R86" s="22">
        <v>14395</v>
      </c>
      <c r="S86" s="22">
        <f t="shared" si="22"/>
        <v>700</v>
      </c>
      <c r="T86" s="76">
        <f t="shared" si="23"/>
        <v>5.6166252106234452E-2</v>
      </c>
      <c r="U86" s="64">
        <v>566</v>
      </c>
      <c r="V86" s="74">
        <f t="shared" si="18"/>
        <v>13261</v>
      </c>
      <c r="W86" s="70">
        <f t="shared" si="24"/>
        <v>1395.5291040000002</v>
      </c>
      <c r="X86" s="70">
        <f t="shared" si="17"/>
        <v>1352.7450000000001</v>
      </c>
      <c r="Y86" s="70">
        <f t="shared" si="25"/>
        <v>10512.725895999998</v>
      </c>
    </row>
    <row r="87" spans="1:25" x14ac:dyDescent="0.3">
      <c r="A87" s="4">
        <v>554</v>
      </c>
      <c r="B87" s="54">
        <v>2254</v>
      </c>
      <c r="C87" s="52" t="s">
        <v>2050</v>
      </c>
      <c r="D87" s="59" t="s">
        <v>615</v>
      </c>
      <c r="E87" s="7">
        <v>44152</v>
      </c>
      <c r="F87" s="5" t="str">
        <f>IFERROR(VLOOKUP(#REF!,SINDICATO,5,FALSE),"N/A")</f>
        <v>N/A</v>
      </c>
      <c r="G87" s="8" t="s">
        <v>602</v>
      </c>
      <c r="H87" s="8" t="s">
        <v>711</v>
      </c>
      <c r="I87" s="8" t="s">
        <v>206</v>
      </c>
      <c r="J87" s="5" t="s">
        <v>39</v>
      </c>
      <c r="K87" s="5" t="str">
        <f t="shared" si="20"/>
        <v>1 2 08 3 PR18 27</v>
      </c>
      <c r="L87" s="21" t="s">
        <v>1210</v>
      </c>
      <c r="M87" s="22">
        <v>11763</v>
      </c>
      <c r="N87" s="22">
        <v>1000</v>
      </c>
      <c r="O87" s="22">
        <v>932</v>
      </c>
      <c r="P87" s="22">
        <f t="shared" si="21"/>
        <v>13695</v>
      </c>
      <c r="Q87" s="22">
        <v>12463</v>
      </c>
      <c r="R87" s="22">
        <v>14395</v>
      </c>
      <c r="S87" s="22">
        <f t="shared" si="22"/>
        <v>700</v>
      </c>
      <c r="T87" s="76">
        <f t="shared" si="23"/>
        <v>5.6166252106234452E-2</v>
      </c>
      <c r="U87" s="64">
        <v>0</v>
      </c>
      <c r="V87" s="74">
        <f t="shared" si="18"/>
        <v>12695</v>
      </c>
      <c r="W87" s="70">
        <f t="shared" si="24"/>
        <v>1294.1019040000001</v>
      </c>
      <c r="X87" s="70">
        <f t="shared" si="17"/>
        <v>1352.7450000000001</v>
      </c>
      <c r="Y87" s="70">
        <f t="shared" si="25"/>
        <v>10048.153096</v>
      </c>
    </row>
    <row r="88" spans="1:25" x14ac:dyDescent="0.3">
      <c r="A88" s="4">
        <v>555</v>
      </c>
      <c r="B88" s="54">
        <v>1503</v>
      </c>
      <c r="C88" s="52" t="s">
        <v>2623</v>
      </c>
      <c r="D88" s="59" t="s">
        <v>706</v>
      </c>
      <c r="E88" s="7">
        <v>41122</v>
      </c>
      <c r="F88" s="5" t="str">
        <f t="shared" ref="F88:F93" si="26">IFERROR(VLOOKUP(B88,SINDICATO,5,FALSE),"N/A")</f>
        <v>STIPEJAL</v>
      </c>
      <c r="G88" s="8" t="s">
        <v>602</v>
      </c>
      <c r="H88" s="8" t="s">
        <v>652</v>
      </c>
      <c r="I88" s="8" t="s">
        <v>206</v>
      </c>
      <c r="J88" s="5" t="s">
        <v>39</v>
      </c>
      <c r="K88" s="5" t="str">
        <f t="shared" si="20"/>
        <v>1 2 08 3 PR18 26</v>
      </c>
      <c r="L88" s="21" t="s">
        <v>1210</v>
      </c>
      <c r="M88" s="22">
        <v>11763</v>
      </c>
      <c r="N88" s="22">
        <v>1000</v>
      </c>
      <c r="O88" s="22">
        <v>932</v>
      </c>
      <c r="P88" s="22">
        <f t="shared" si="21"/>
        <v>13695</v>
      </c>
      <c r="Q88" s="22">
        <v>12463</v>
      </c>
      <c r="R88" s="22">
        <v>14395</v>
      </c>
      <c r="S88" s="22">
        <f t="shared" si="22"/>
        <v>700</v>
      </c>
      <c r="T88" s="76">
        <f t="shared" si="23"/>
        <v>5.6166252106234452E-2</v>
      </c>
      <c r="U88" s="64">
        <v>283</v>
      </c>
      <c r="V88" s="74">
        <f t="shared" si="18"/>
        <v>12978</v>
      </c>
      <c r="W88" s="70">
        <f t="shared" si="24"/>
        <v>1344.8155040000001</v>
      </c>
      <c r="X88" s="70">
        <f t="shared" si="17"/>
        <v>1352.7450000000001</v>
      </c>
      <c r="Y88" s="70">
        <f t="shared" si="25"/>
        <v>10280.439495999999</v>
      </c>
    </row>
    <row r="89" spans="1:25" x14ac:dyDescent="0.3">
      <c r="A89" s="4">
        <v>573</v>
      </c>
      <c r="B89" s="54">
        <v>628</v>
      </c>
      <c r="C89" s="52" t="s">
        <v>2641</v>
      </c>
      <c r="D89" s="58" t="s">
        <v>732</v>
      </c>
      <c r="E89" s="7">
        <v>36892</v>
      </c>
      <c r="F89" s="5" t="str">
        <f t="shared" si="26"/>
        <v>SIEIPEJAL</v>
      </c>
      <c r="G89" s="8" t="s">
        <v>602</v>
      </c>
      <c r="H89" s="8" t="s">
        <v>711</v>
      </c>
      <c r="I89" s="8" t="s">
        <v>220</v>
      </c>
      <c r="J89" s="5" t="s">
        <v>39</v>
      </c>
      <c r="K89" s="5" t="str">
        <f t="shared" si="20"/>
        <v>1 2 08 3 PR18 27</v>
      </c>
      <c r="L89" s="21" t="s">
        <v>1210</v>
      </c>
      <c r="M89" s="22">
        <v>11763</v>
      </c>
      <c r="N89" s="22">
        <v>1000</v>
      </c>
      <c r="O89" s="22">
        <v>932</v>
      </c>
      <c r="P89" s="22">
        <f t="shared" si="21"/>
        <v>13695</v>
      </c>
      <c r="Q89" s="22">
        <v>12463</v>
      </c>
      <c r="R89" s="22">
        <v>14395</v>
      </c>
      <c r="S89" s="22">
        <f t="shared" si="22"/>
        <v>700</v>
      </c>
      <c r="T89" s="76">
        <f t="shared" si="23"/>
        <v>5.6166252106234452E-2</v>
      </c>
      <c r="U89" s="64">
        <v>708</v>
      </c>
      <c r="V89" s="74">
        <f t="shared" si="18"/>
        <v>13403</v>
      </c>
      <c r="W89" s="70">
        <f t="shared" si="24"/>
        <v>1420.975504</v>
      </c>
      <c r="X89" s="70">
        <f t="shared" si="17"/>
        <v>1352.7450000000001</v>
      </c>
      <c r="Y89" s="70">
        <f t="shared" si="25"/>
        <v>10629.279495999999</v>
      </c>
    </row>
    <row r="90" spans="1:25" x14ac:dyDescent="0.3">
      <c r="A90" s="4">
        <v>853</v>
      </c>
      <c r="B90" s="54">
        <v>0</v>
      </c>
      <c r="C90" s="52" t="s">
        <v>2096</v>
      </c>
      <c r="D90" s="59" t="s">
        <v>16</v>
      </c>
      <c r="E90" s="7">
        <v>43830</v>
      </c>
      <c r="F90" s="5" t="str">
        <f t="shared" si="26"/>
        <v>N/A</v>
      </c>
      <c r="G90" s="6" t="s">
        <v>807</v>
      </c>
      <c r="H90" s="8" t="s">
        <v>938</v>
      </c>
      <c r="I90" s="8" t="s">
        <v>41</v>
      </c>
      <c r="J90" s="5" t="s">
        <v>39</v>
      </c>
      <c r="K90" s="5" t="str">
        <f t="shared" si="20"/>
        <v>1 2 22 4 PR24 89</v>
      </c>
      <c r="L90" s="21" t="s">
        <v>1210</v>
      </c>
      <c r="M90" s="22">
        <v>11763</v>
      </c>
      <c r="N90" s="22">
        <v>1000</v>
      </c>
      <c r="O90" s="22">
        <v>932</v>
      </c>
      <c r="P90" s="22">
        <f t="shared" si="21"/>
        <v>13695</v>
      </c>
      <c r="Q90" s="22">
        <v>12463</v>
      </c>
      <c r="R90" s="22">
        <v>14395</v>
      </c>
      <c r="S90" s="22">
        <f t="shared" si="22"/>
        <v>700</v>
      </c>
      <c r="T90" s="76">
        <f t="shared" si="23"/>
        <v>5.6166252106234452E-2</v>
      </c>
      <c r="U90" s="64">
        <v>0</v>
      </c>
      <c r="V90" s="74">
        <f t="shared" si="18"/>
        <v>12695</v>
      </c>
      <c r="W90" s="70">
        <f t="shared" si="24"/>
        <v>1294.1019040000001</v>
      </c>
      <c r="X90" s="70">
        <f t="shared" si="17"/>
        <v>1352.7450000000001</v>
      </c>
      <c r="Y90" s="70">
        <f t="shared" si="25"/>
        <v>10048.153096</v>
      </c>
    </row>
    <row r="91" spans="1:25" x14ac:dyDescent="0.3">
      <c r="A91" s="4">
        <v>174</v>
      </c>
      <c r="B91" s="54">
        <v>1219</v>
      </c>
      <c r="C91" s="52" t="s">
        <v>2272</v>
      </c>
      <c r="D91" s="58" t="s">
        <v>242</v>
      </c>
      <c r="E91" s="7">
        <v>43116</v>
      </c>
      <c r="F91" s="5" t="str">
        <f t="shared" si="26"/>
        <v>SIEIPEJAL</v>
      </c>
      <c r="G91" s="8" t="s">
        <v>180</v>
      </c>
      <c r="H91" s="8" t="s">
        <v>230</v>
      </c>
      <c r="I91" s="8" t="s">
        <v>243</v>
      </c>
      <c r="J91" s="5" t="s">
        <v>39</v>
      </c>
      <c r="K91" s="5" t="str">
        <f t="shared" si="20"/>
        <v>1 1 05 1 PR02 18</v>
      </c>
      <c r="L91" s="21" t="s">
        <v>1210</v>
      </c>
      <c r="M91" s="22">
        <v>12008</v>
      </c>
      <c r="N91" s="22">
        <v>1000</v>
      </c>
      <c r="O91" s="22">
        <v>955</v>
      </c>
      <c r="P91" s="22">
        <f t="shared" si="21"/>
        <v>13963</v>
      </c>
      <c r="Q91" s="22">
        <v>12708</v>
      </c>
      <c r="R91" s="22">
        <v>14663</v>
      </c>
      <c r="S91" s="22">
        <f t="shared" si="22"/>
        <v>700</v>
      </c>
      <c r="T91" s="76">
        <f t="shared" si="23"/>
        <v>5.5083412023921939E-2</v>
      </c>
      <c r="U91" s="64">
        <v>0</v>
      </c>
      <c r="V91" s="74">
        <f t="shared" si="18"/>
        <v>12963</v>
      </c>
      <c r="W91" s="70">
        <f t="shared" si="24"/>
        <v>1342.127504</v>
      </c>
      <c r="X91" s="70">
        <f t="shared" si="17"/>
        <v>1380.92</v>
      </c>
      <c r="Y91" s="70">
        <f t="shared" si="25"/>
        <v>10239.952496</v>
      </c>
    </row>
    <row r="92" spans="1:25" x14ac:dyDescent="0.3">
      <c r="A92" s="4">
        <v>218</v>
      </c>
      <c r="B92" s="54">
        <v>2274</v>
      </c>
      <c r="C92" s="52" t="s">
        <v>2311</v>
      </c>
      <c r="D92" s="59" t="s">
        <v>294</v>
      </c>
      <c r="E92" s="7">
        <v>43587</v>
      </c>
      <c r="F92" s="5" t="str">
        <f t="shared" si="26"/>
        <v>N/A</v>
      </c>
      <c r="G92" s="8" t="s">
        <v>180</v>
      </c>
      <c r="H92" s="8" t="s">
        <v>271</v>
      </c>
      <c r="I92" s="8" t="s">
        <v>295</v>
      </c>
      <c r="J92" s="5" t="s">
        <v>13</v>
      </c>
      <c r="K92" s="5" t="str">
        <f t="shared" si="20"/>
        <v>1 1 05 2 PR15 80</v>
      </c>
      <c r="L92" s="21" t="s">
        <v>1210</v>
      </c>
      <c r="M92" s="22">
        <v>12008</v>
      </c>
      <c r="N92" s="22">
        <v>1000</v>
      </c>
      <c r="O92" s="22">
        <v>955</v>
      </c>
      <c r="P92" s="22">
        <f t="shared" si="21"/>
        <v>13963</v>
      </c>
      <c r="Q92" s="22">
        <v>12708</v>
      </c>
      <c r="R92" s="22">
        <v>14663</v>
      </c>
      <c r="S92" s="22">
        <f t="shared" si="22"/>
        <v>700</v>
      </c>
      <c r="T92" s="76">
        <f t="shared" si="23"/>
        <v>5.5083412023921939E-2</v>
      </c>
      <c r="U92" s="64">
        <v>0</v>
      </c>
      <c r="V92" s="74">
        <f t="shared" si="18"/>
        <v>12963</v>
      </c>
      <c r="W92" s="70">
        <f t="shared" si="24"/>
        <v>1342.127504</v>
      </c>
      <c r="X92" s="70">
        <f t="shared" si="17"/>
        <v>1380.92</v>
      </c>
      <c r="Y92" s="70">
        <f t="shared" si="25"/>
        <v>10239.952496</v>
      </c>
    </row>
    <row r="93" spans="1:25" x14ac:dyDescent="0.3">
      <c r="A93" s="4">
        <v>235</v>
      </c>
      <c r="B93" s="54">
        <v>1416</v>
      </c>
      <c r="C93" s="52" t="s">
        <v>2328</v>
      </c>
      <c r="D93" s="58" t="s">
        <v>320</v>
      </c>
      <c r="E93" s="7">
        <v>41015</v>
      </c>
      <c r="F93" s="5" t="str">
        <f t="shared" si="26"/>
        <v>SIEIPEJAL</v>
      </c>
      <c r="G93" s="8" t="s">
        <v>180</v>
      </c>
      <c r="H93" s="8" t="s">
        <v>271</v>
      </c>
      <c r="I93" s="8" t="s">
        <v>243</v>
      </c>
      <c r="J93" s="5" t="s">
        <v>39</v>
      </c>
      <c r="K93" s="5" t="str">
        <f t="shared" si="20"/>
        <v>1 1 05 2 PR15 80</v>
      </c>
      <c r="L93" s="21" t="s">
        <v>1210</v>
      </c>
      <c r="M93" s="22">
        <v>12008</v>
      </c>
      <c r="N93" s="22">
        <v>1000</v>
      </c>
      <c r="O93" s="22">
        <v>955</v>
      </c>
      <c r="P93" s="22">
        <f t="shared" si="21"/>
        <v>13963</v>
      </c>
      <c r="Q93" s="22">
        <v>12708</v>
      </c>
      <c r="R93" s="22">
        <v>14663</v>
      </c>
      <c r="S93" s="22">
        <f t="shared" si="22"/>
        <v>700</v>
      </c>
      <c r="T93" s="76">
        <f t="shared" si="23"/>
        <v>5.5083412023921939E-2</v>
      </c>
      <c r="U93" s="64">
        <v>283</v>
      </c>
      <c r="V93" s="74">
        <f t="shared" si="18"/>
        <v>13246</v>
      </c>
      <c r="W93" s="70">
        <f t="shared" si="24"/>
        <v>1392.8411040000001</v>
      </c>
      <c r="X93" s="70">
        <f t="shared" si="17"/>
        <v>1380.92</v>
      </c>
      <c r="Y93" s="70">
        <f t="shared" si="25"/>
        <v>10472.238896000001</v>
      </c>
    </row>
    <row r="94" spans="1:25" hidden="1" x14ac:dyDescent="0.3">
      <c r="A94" s="4">
        <v>88</v>
      </c>
      <c r="B94" s="54">
        <v>1966</v>
      </c>
      <c r="C94" s="52" t="s">
        <v>2118</v>
      </c>
      <c r="D94" s="58" t="s">
        <v>162</v>
      </c>
      <c r="E94" s="7">
        <v>43571</v>
      </c>
      <c r="F94" s="5" t="str">
        <f>IFERROR(VLOOKUP(B120,SINDICATO,5,FALSE),"N/A")</f>
        <v>N/A</v>
      </c>
      <c r="G94" s="8" t="s">
        <v>131</v>
      </c>
      <c r="H94" s="8" t="s">
        <v>132</v>
      </c>
      <c r="I94" s="8" t="s">
        <v>133</v>
      </c>
      <c r="J94" s="5" t="s">
        <v>13</v>
      </c>
      <c r="K94" s="5" t="str">
        <f t="shared" si="20"/>
        <v>1 1 04 1 PR05 61</v>
      </c>
      <c r="L94" s="21" t="s">
        <v>1211</v>
      </c>
      <c r="M94" s="22">
        <v>39023</v>
      </c>
      <c r="N94" s="22">
        <v>1808</v>
      </c>
      <c r="O94" s="22">
        <v>1299</v>
      </c>
      <c r="P94" s="22">
        <f t="shared" si="21"/>
        <v>42130</v>
      </c>
      <c r="Q94" s="22">
        <v>39023</v>
      </c>
      <c r="R94" s="22">
        <v>42130</v>
      </c>
      <c r="S94" s="22">
        <f t="shared" si="22"/>
        <v>0</v>
      </c>
      <c r="T94" s="76">
        <f t="shared" si="23"/>
        <v>0</v>
      </c>
      <c r="U94" s="64">
        <v>0</v>
      </c>
      <c r="V94" s="74">
        <f t="shared" si="18"/>
        <v>40322</v>
      </c>
      <c r="W94" s="70">
        <f t="shared" si="24"/>
        <v>6244.8603040000007</v>
      </c>
      <c r="X94" s="70">
        <f t="shared" si="17"/>
        <v>4487.6450000000004</v>
      </c>
      <c r="Y94" s="70">
        <f t="shared" si="25"/>
        <v>29589.494695999998</v>
      </c>
    </row>
    <row r="95" spans="1:25" x14ac:dyDescent="0.3">
      <c r="A95" s="4">
        <v>435</v>
      </c>
      <c r="B95" s="54">
        <v>1196</v>
      </c>
      <c r="C95" s="52" t="s">
        <v>2510</v>
      </c>
      <c r="D95" s="59" t="s">
        <v>567</v>
      </c>
      <c r="E95" s="7">
        <v>39737</v>
      </c>
      <c r="F95" s="5" t="str">
        <f t="shared" ref="F95:F119" si="27">IFERROR(VLOOKUP(B95,SINDICATO,5,FALSE),"N/A")</f>
        <v>STIPEJAL</v>
      </c>
      <c r="G95" s="8" t="s">
        <v>454</v>
      </c>
      <c r="H95" s="6" t="s">
        <v>524</v>
      </c>
      <c r="I95" s="8" t="s">
        <v>243</v>
      </c>
      <c r="J95" s="5" t="s">
        <v>39</v>
      </c>
      <c r="K95" s="5" t="str">
        <f t="shared" si="20"/>
        <v>1 1 07 2 PR08 86</v>
      </c>
      <c r="L95" s="21" t="s">
        <v>1210</v>
      </c>
      <c r="M95" s="22">
        <v>12008</v>
      </c>
      <c r="N95" s="22">
        <v>1000</v>
      </c>
      <c r="O95" s="22">
        <v>955</v>
      </c>
      <c r="P95" s="22">
        <f t="shared" si="21"/>
        <v>13963</v>
      </c>
      <c r="Q95" s="22">
        <v>12708</v>
      </c>
      <c r="R95" s="22">
        <v>14663</v>
      </c>
      <c r="S95" s="22">
        <f t="shared" si="22"/>
        <v>700</v>
      </c>
      <c r="T95" s="76">
        <f t="shared" si="23"/>
        <v>5.5083412023921939E-2</v>
      </c>
      <c r="U95" s="64">
        <v>425</v>
      </c>
      <c r="V95" s="74">
        <f t="shared" si="18"/>
        <v>13388</v>
      </c>
      <c r="W95" s="70">
        <f t="shared" si="24"/>
        <v>1418.2875040000001</v>
      </c>
      <c r="X95" s="70">
        <f t="shared" si="17"/>
        <v>1380.92</v>
      </c>
      <c r="Y95" s="70">
        <f t="shared" si="25"/>
        <v>10588.792496</v>
      </c>
    </row>
    <row r="96" spans="1:25" x14ac:dyDescent="0.3">
      <c r="A96" s="4">
        <v>503</v>
      </c>
      <c r="B96" s="54">
        <v>918</v>
      </c>
      <c r="C96" s="52" t="s">
        <v>2577</v>
      </c>
      <c r="D96" s="58" t="s">
        <v>647</v>
      </c>
      <c r="E96" s="7">
        <v>38062</v>
      </c>
      <c r="F96" s="5" t="str">
        <f t="shared" si="27"/>
        <v>STIPEJAL</v>
      </c>
      <c r="G96" s="8" t="s">
        <v>602</v>
      </c>
      <c r="H96" s="8" t="s">
        <v>624</v>
      </c>
      <c r="I96" s="8" t="s">
        <v>648</v>
      </c>
      <c r="J96" s="5" t="s">
        <v>39</v>
      </c>
      <c r="K96" s="5" t="str">
        <f t="shared" si="20"/>
        <v>1 2 08 3 PR17 83</v>
      </c>
      <c r="L96" s="21" t="s">
        <v>1210</v>
      </c>
      <c r="M96" s="22">
        <v>12008</v>
      </c>
      <c r="N96" s="22">
        <v>1000</v>
      </c>
      <c r="O96" s="22">
        <v>955</v>
      </c>
      <c r="P96" s="22">
        <f t="shared" si="21"/>
        <v>13963</v>
      </c>
      <c r="Q96" s="22">
        <v>12708</v>
      </c>
      <c r="R96" s="22">
        <v>14663</v>
      </c>
      <c r="S96" s="22">
        <f t="shared" si="22"/>
        <v>700</v>
      </c>
      <c r="T96" s="76">
        <f t="shared" si="23"/>
        <v>5.5083412023921939E-2</v>
      </c>
      <c r="U96" s="64">
        <v>566</v>
      </c>
      <c r="V96" s="74">
        <f t="shared" si="18"/>
        <v>13529</v>
      </c>
      <c r="W96" s="70">
        <f t="shared" si="24"/>
        <v>1443.5547040000001</v>
      </c>
      <c r="X96" s="70">
        <f t="shared" si="17"/>
        <v>1380.92</v>
      </c>
      <c r="Y96" s="70">
        <f t="shared" si="25"/>
        <v>10704.525296</v>
      </c>
    </row>
    <row r="97" spans="1:25" x14ac:dyDescent="0.3">
      <c r="A97" s="4">
        <v>504</v>
      </c>
      <c r="B97" s="54">
        <v>807</v>
      </c>
      <c r="C97" s="52" t="s">
        <v>2578</v>
      </c>
      <c r="D97" s="58" t="s">
        <v>649</v>
      </c>
      <c r="E97" s="7">
        <v>37516</v>
      </c>
      <c r="F97" s="5" t="str">
        <f t="shared" si="27"/>
        <v>SIEIPEJAL</v>
      </c>
      <c r="G97" s="8" t="s">
        <v>602</v>
      </c>
      <c r="H97" s="8" t="s">
        <v>624</v>
      </c>
      <c r="I97" s="8" t="s">
        <v>295</v>
      </c>
      <c r="J97" s="5" t="s">
        <v>39</v>
      </c>
      <c r="K97" s="5" t="str">
        <f t="shared" si="20"/>
        <v>1 2 08 3 PR17 83</v>
      </c>
      <c r="L97" s="21" t="s">
        <v>1210</v>
      </c>
      <c r="M97" s="22">
        <v>12008</v>
      </c>
      <c r="N97" s="22">
        <v>1000</v>
      </c>
      <c r="O97" s="22">
        <v>955</v>
      </c>
      <c r="P97" s="22">
        <f t="shared" si="21"/>
        <v>13963</v>
      </c>
      <c r="Q97" s="22">
        <v>12708</v>
      </c>
      <c r="R97" s="22">
        <v>14663</v>
      </c>
      <c r="S97" s="22">
        <f t="shared" si="22"/>
        <v>700</v>
      </c>
      <c r="T97" s="76">
        <f t="shared" si="23"/>
        <v>5.5083412023921939E-2</v>
      </c>
      <c r="U97" s="64">
        <v>566</v>
      </c>
      <c r="V97" s="74">
        <f t="shared" si="18"/>
        <v>13529</v>
      </c>
      <c r="W97" s="70">
        <f t="shared" si="24"/>
        <v>1443.5547040000001</v>
      </c>
      <c r="X97" s="70">
        <f t="shared" si="17"/>
        <v>1380.92</v>
      </c>
      <c r="Y97" s="70">
        <f t="shared" si="25"/>
        <v>10704.525296</v>
      </c>
    </row>
    <row r="98" spans="1:25" x14ac:dyDescent="0.3">
      <c r="A98" s="4">
        <v>572</v>
      </c>
      <c r="B98" s="54">
        <v>1484</v>
      </c>
      <c r="C98" s="52" t="s">
        <v>2640</v>
      </c>
      <c r="D98" s="58" t="s">
        <v>731</v>
      </c>
      <c r="E98" s="7">
        <v>41076</v>
      </c>
      <c r="F98" s="5" t="str">
        <f t="shared" si="27"/>
        <v>SUTIPEJAL</v>
      </c>
      <c r="G98" s="8" t="s">
        <v>602</v>
      </c>
      <c r="H98" s="8" t="s">
        <v>711</v>
      </c>
      <c r="I98" s="8" t="s">
        <v>243</v>
      </c>
      <c r="J98" s="5" t="s">
        <v>39</v>
      </c>
      <c r="K98" s="5" t="str">
        <f t="shared" si="20"/>
        <v>1 2 08 3 PR18 27</v>
      </c>
      <c r="L98" s="21" t="s">
        <v>1210</v>
      </c>
      <c r="M98" s="22">
        <v>12008</v>
      </c>
      <c r="N98" s="22">
        <v>1000</v>
      </c>
      <c r="O98" s="22">
        <v>955</v>
      </c>
      <c r="P98" s="22">
        <f t="shared" si="21"/>
        <v>13963</v>
      </c>
      <c r="Q98" s="22">
        <v>12708</v>
      </c>
      <c r="R98" s="22">
        <v>14663</v>
      </c>
      <c r="S98" s="22">
        <f t="shared" si="22"/>
        <v>700</v>
      </c>
      <c r="T98" s="76">
        <f t="shared" si="23"/>
        <v>5.5083412023921939E-2</v>
      </c>
      <c r="U98" s="64">
        <v>283</v>
      </c>
      <c r="V98" s="74">
        <f t="shared" si="18"/>
        <v>13246</v>
      </c>
      <c r="W98" s="70">
        <f t="shared" si="24"/>
        <v>1392.8411040000001</v>
      </c>
      <c r="X98" s="70">
        <f t="shared" si="17"/>
        <v>1380.92</v>
      </c>
      <c r="Y98" s="70">
        <f t="shared" si="25"/>
        <v>10472.238896000001</v>
      </c>
    </row>
    <row r="99" spans="1:25" x14ac:dyDescent="0.3">
      <c r="A99" s="4">
        <v>604</v>
      </c>
      <c r="B99" s="54">
        <v>2350</v>
      </c>
      <c r="C99" s="52" t="s">
        <v>2670</v>
      </c>
      <c r="D99" s="59" t="s">
        <v>1966</v>
      </c>
      <c r="E99" s="7">
        <v>43999</v>
      </c>
      <c r="F99" s="5" t="str">
        <f t="shared" si="27"/>
        <v>N/A</v>
      </c>
      <c r="G99" s="8" t="s">
        <v>602</v>
      </c>
      <c r="H99" s="8" t="s">
        <v>734</v>
      </c>
      <c r="I99" s="8" t="s">
        <v>764</v>
      </c>
      <c r="J99" s="5" t="s">
        <v>19</v>
      </c>
      <c r="K99" s="5" t="str">
        <f t="shared" si="20"/>
        <v>1 2 08 3 PR19 84</v>
      </c>
      <c r="L99" s="21" t="s">
        <v>1103</v>
      </c>
      <c r="M99" s="22">
        <v>10320</v>
      </c>
      <c r="N99" s="22">
        <v>0</v>
      </c>
      <c r="O99" s="22">
        <v>0</v>
      </c>
      <c r="P99" s="22">
        <f t="shared" si="21"/>
        <v>10320</v>
      </c>
      <c r="Q99" s="22">
        <v>10920</v>
      </c>
      <c r="R99" s="22">
        <v>10920</v>
      </c>
      <c r="S99" s="22">
        <f t="shared" si="22"/>
        <v>600</v>
      </c>
      <c r="T99" s="76">
        <f t="shared" si="23"/>
        <v>5.4945054945054944E-2</v>
      </c>
      <c r="U99" s="64">
        <v>0</v>
      </c>
      <c r="V99" s="74">
        <f t="shared" si="18"/>
        <v>10320</v>
      </c>
      <c r="W99" s="70">
        <f t="shared" si="24"/>
        <v>884.95280000000002</v>
      </c>
      <c r="X99" s="70">
        <v>0</v>
      </c>
      <c r="Y99" s="70">
        <f t="shared" si="25"/>
        <v>9435.0472000000009</v>
      </c>
    </row>
    <row r="100" spans="1:25" x14ac:dyDescent="0.3">
      <c r="A100" s="4">
        <v>605</v>
      </c>
      <c r="B100" s="54">
        <v>2359</v>
      </c>
      <c r="C100" s="52" t="s">
        <v>2671</v>
      </c>
      <c r="D100" s="60" t="s">
        <v>1974</v>
      </c>
      <c r="E100" s="7">
        <v>44046</v>
      </c>
      <c r="F100" s="5" t="str">
        <f t="shared" si="27"/>
        <v>N/A</v>
      </c>
      <c r="G100" s="8" t="s">
        <v>602</v>
      </c>
      <c r="H100" s="6" t="s">
        <v>603</v>
      </c>
      <c r="I100" s="8" t="s">
        <v>764</v>
      </c>
      <c r="J100" s="5" t="s">
        <v>19</v>
      </c>
      <c r="K100" s="5" t="str">
        <f t="shared" si="20"/>
        <v>1 2 08 3 PR16 82</v>
      </c>
      <c r="L100" s="21" t="s">
        <v>1103</v>
      </c>
      <c r="M100" s="22">
        <v>10320</v>
      </c>
      <c r="N100" s="22">
        <v>0</v>
      </c>
      <c r="O100" s="22">
        <v>0</v>
      </c>
      <c r="P100" s="22">
        <f t="shared" si="21"/>
        <v>10320</v>
      </c>
      <c r="Q100" s="22">
        <v>10920</v>
      </c>
      <c r="R100" s="22">
        <v>10920</v>
      </c>
      <c r="S100" s="22">
        <f t="shared" si="22"/>
        <v>600</v>
      </c>
      <c r="T100" s="76">
        <f t="shared" si="23"/>
        <v>5.4945054945054944E-2</v>
      </c>
      <c r="U100" s="64">
        <v>0</v>
      </c>
      <c r="V100" s="74">
        <f t="shared" si="18"/>
        <v>10320</v>
      </c>
      <c r="W100" s="70">
        <f t="shared" si="24"/>
        <v>884.95280000000002</v>
      </c>
      <c r="X100" s="70">
        <v>0</v>
      </c>
      <c r="Y100" s="70">
        <f t="shared" si="25"/>
        <v>9435.0472000000009</v>
      </c>
    </row>
    <row r="101" spans="1:25" x14ac:dyDescent="0.3">
      <c r="A101" s="4">
        <v>606</v>
      </c>
      <c r="B101" s="54">
        <v>2376</v>
      </c>
      <c r="C101" s="52" t="s">
        <v>2672</v>
      </c>
      <c r="D101" s="58" t="s">
        <v>1996</v>
      </c>
      <c r="E101" s="7">
        <v>44120</v>
      </c>
      <c r="F101" s="5" t="str">
        <f t="shared" si="27"/>
        <v>N/A</v>
      </c>
      <c r="G101" s="8" t="s">
        <v>602</v>
      </c>
      <c r="H101" s="8" t="s">
        <v>734</v>
      </c>
      <c r="I101" s="8" t="s">
        <v>764</v>
      </c>
      <c r="J101" s="5" t="s">
        <v>19</v>
      </c>
      <c r="K101" s="5" t="str">
        <f t="shared" si="20"/>
        <v>1 2 08 3 PR19 84</v>
      </c>
      <c r="L101" s="21" t="s">
        <v>1103</v>
      </c>
      <c r="M101" s="22">
        <v>10320</v>
      </c>
      <c r="N101" s="22">
        <v>0</v>
      </c>
      <c r="O101" s="22">
        <v>0</v>
      </c>
      <c r="P101" s="22">
        <f t="shared" si="21"/>
        <v>10320</v>
      </c>
      <c r="Q101" s="22">
        <v>10920</v>
      </c>
      <c r="R101" s="22">
        <v>10920</v>
      </c>
      <c r="S101" s="22">
        <f t="shared" si="22"/>
        <v>600</v>
      </c>
      <c r="T101" s="76">
        <f t="shared" si="23"/>
        <v>5.4945054945054944E-2</v>
      </c>
      <c r="U101" s="64">
        <v>0</v>
      </c>
      <c r="V101" s="74">
        <f t="shared" si="18"/>
        <v>10320</v>
      </c>
      <c r="W101" s="70">
        <f t="shared" si="24"/>
        <v>884.95280000000002</v>
      </c>
      <c r="X101" s="70">
        <v>0</v>
      </c>
      <c r="Y101" s="70">
        <f t="shared" si="25"/>
        <v>9435.0472000000009</v>
      </c>
    </row>
    <row r="102" spans="1:25" x14ac:dyDescent="0.3">
      <c r="A102" s="4">
        <v>140</v>
      </c>
      <c r="B102" s="54">
        <v>0</v>
      </c>
      <c r="C102" s="52" t="s">
        <v>2080</v>
      </c>
      <c r="D102" s="58" t="s">
        <v>16</v>
      </c>
      <c r="E102" s="7">
        <v>43830</v>
      </c>
      <c r="F102" s="5" t="str">
        <f t="shared" si="27"/>
        <v>N/A</v>
      </c>
      <c r="G102" s="6" t="s">
        <v>180</v>
      </c>
      <c r="H102" s="8" t="s">
        <v>194</v>
      </c>
      <c r="I102" s="8" t="s">
        <v>195</v>
      </c>
      <c r="J102" s="5" t="s">
        <v>39</v>
      </c>
      <c r="K102" s="5" t="str">
        <f t="shared" si="20"/>
        <v>1 1 05 1 PR02 15</v>
      </c>
      <c r="L102" s="21" t="s">
        <v>1052</v>
      </c>
      <c r="M102" s="22">
        <v>12242</v>
      </c>
      <c r="N102" s="22">
        <v>926</v>
      </c>
      <c r="O102" s="22">
        <v>830</v>
      </c>
      <c r="P102" s="22">
        <f t="shared" si="21"/>
        <v>13998</v>
      </c>
      <c r="Q102" s="22">
        <v>12942</v>
      </c>
      <c r="R102" s="22">
        <v>14698</v>
      </c>
      <c r="S102" s="22">
        <f t="shared" si="22"/>
        <v>700</v>
      </c>
      <c r="T102" s="76">
        <f t="shared" si="23"/>
        <v>5.4087467161180652E-2</v>
      </c>
      <c r="U102" s="64">
        <v>0</v>
      </c>
      <c r="V102" s="74">
        <f t="shared" si="18"/>
        <v>13072</v>
      </c>
      <c r="W102" s="70">
        <f t="shared" si="24"/>
        <v>1361.660304</v>
      </c>
      <c r="X102" s="70">
        <f t="shared" ref="X102:X139" si="28">M102*11.5%</f>
        <v>1407.8300000000002</v>
      </c>
      <c r="Y102" s="70">
        <f t="shared" si="25"/>
        <v>10302.509695999999</v>
      </c>
    </row>
    <row r="103" spans="1:25" x14ac:dyDescent="0.3">
      <c r="A103" s="4">
        <v>141</v>
      </c>
      <c r="B103" s="54">
        <v>708</v>
      </c>
      <c r="C103" s="52" t="s">
        <v>2239</v>
      </c>
      <c r="D103" s="58" t="s">
        <v>196</v>
      </c>
      <c r="E103" s="7">
        <v>37073</v>
      </c>
      <c r="F103" s="5" t="str">
        <f t="shared" si="27"/>
        <v>STIPEJAL</v>
      </c>
      <c r="G103" s="8" t="s">
        <v>180</v>
      </c>
      <c r="H103" s="8" t="s">
        <v>194</v>
      </c>
      <c r="I103" s="8" t="s">
        <v>195</v>
      </c>
      <c r="J103" s="5" t="s">
        <v>39</v>
      </c>
      <c r="K103" s="5" t="str">
        <f t="shared" si="20"/>
        <v>1 1 05 1 PR02 15</v>
      </c>
      <c r="L103" s="21" t="s">
        <v>1052</v>
      </c>
      <c r="M103" s="22">
        <v>12242</v>
      </c>
      <c r="N103" s="22">
        <v>926</v>
      </c>
      <c r="O103" s="22">
        <v>830</v>
      </c>
      <c r="P103" s="22">
        <f t="shared" si="21"/>
        <v>13998</v>
      </c>
      <c r="Q103" s="22">
        <v>12942</v>
      </c>
      <c r="R103" s="22">
        <v>14698</v>
      </c>
      <c r="S103" s="22">
        <f t="shared" si="22"/>
        <v>700</v>
      </c>
      <c r="T103" s="76">
        <f t="shared" si="23"/>
        <v>5.4087467161180652E-2</v>
      </c>
      <c r="U103" s="64">
        <v>566</v>
      </c>
      <c r="V103" s="74">
        <f t="shared" si="18"/>
        <v>13638</v>
      </c>
      <c r="W103" s="70">
        <f t="shared" si="24"/>
        <v>1463.0875040000001</v>
      </c>
      <c r="X103" s="70">
        <f t="shared" si="28"/>
        <v>1407.8300000000002</v>
      </c>
      <c r="Y103" s="70">
        <f t="shared" si="25"/>
        <v>10767.082496000001</v>
      </c>
    </row>
    <row r="104" spans="1:25" x14ac:dyDescent="0.3">
      <c r="A104" s="4">
        <v>142</v>
      </c>
      <c r="B104" s="54">
        <v>768</v>
      </c>
      <c r="C104" s="52" t="s">
        <v>2240</v>
      </c>
      <c r="D104" s="58" t="s">
        <v>197</v>
      </c>
      <c r="E104" s="7">
        <v>37803</v>
      </c>
      <c r="F104" s="5" t="str">
        <f t="shared" si="27"/>
        <v>STIPEJAL</v>
      </c>
      <c r="G104" s="8" t="s">
        <v>180</v>
      </c>
      <c r="H104" s="8" t="s">
        <v>194</v>
      </c>
      <c r="I104" s="8" t="s">
        <v>195</v>
      </c>
      <c r="J104" s="5" t="s">
        <v>39</v>
      </c>
      <c r="K104" s="5" t="str">
        <f t="shared" si="20"/>
        <v>1 1 05 1 PR02 15</v>
      </c>
      <c r="L104" s="21" t="s">
        <v>1052</v>
      </c>
      <c r="M104" s="22">
        <v>12242</v>
      </c>
      <c r="N104" s="22">
        <v>926</v>
      </c>
      <c r="O104" s="22">
        <v>830</v>
      </c>
      <c r="P104" s="22">
        <f t="shared" si="21"/>
        <v>13998</v>
      </c>
      <c r="Q104" s="22">
        <v>12942</v>
      </c>
      <c r="R104" s="22">
        <v>14698</v>
      </c>
      <c r="S104" s="22">
        <f t="shared" si="22"/>
        <v>700</v>
      </c>
      <c r="T104" s="76">
        <f t="shared" si="23"/>
        <v>5.4087467161180652E-2</v>
      </c>
      <c r="U104" s="64">
        <v>566</v>
      </c>
      <c r="V104" s="74">
        <f t="shared" si="18"/>
        <v>13638</v>
      </c>
      <c r="W104" s="70">
        <f t="shared" si="24"/>
        <v>1463.0875040000001</v>
      </c>
      <c r="X104" s="70">
        <f t="shared" si="28"/>
        <v>1407.8300000000002</v>
      </c>
      <c r="Y104" s="70">
        <f t="shared" si="25"/>
        <v>10767.082496000001</v>
      </c>
    </row>
    <row r="105" spans="1:25" x14ac:dyDescent="0.3">
      <c r="A105" s="4">
        <v>143</v>
      </c>
      <c r="B105" s="54">
        <v>1051</v>
      </c>
      <c r="C105" s="52" t="s">
        <v>2241</v>
      </c>
      <c r="D105" s="58" t="s">
        <v>198</v>
      </c>
      <c r="E105" s="7">
        <v>38764</v>
      </c>
      <c r="F105" s="5" t="str">
        <f t="shared" si="27"/>
        <v>SIEIPEJAL</v>
      </c>
      <c r="G105" s="8" t="s">
        <v>180</v>
      </c>
      <c r="H105" s="8" t="s">
        <v>194</v>
      </c>
      <c r="I105" s="8" t="s">
        <v>195</v>
      </c>
      <c r="J105" s="5" t="s">
        <v>39</v>
      </c>
      <c r="K105" s="5" t="str">
        <f t="shared" si="20"/>
        <v>1 1 05 1 PR02 15</v>
      </c>
      <c r="L105" s="21" t="s">
        <v>1052</v>
      </c>
      <c r="M105" s="22">
        <v>12242</v>
      </c>
      <c r="N105" s="22">
        <v>926</v>
      </c>
      <c r="O105" s="22">
        <v>830</v>
      </c>
      <c r="P105" s="22">
        <f t="shared" si="21"/>
        <v>13998</v>
      </c>
      <c r="Q105" s="22">
        <v>12942</v>
      </c>
      <c r="R105" s="22">
        <v>14698</v>
      </c>
      <c r="S105" s="22">
        <f t="shared" si="22"/>
        <v>700</v>
      </c>
      <c r="T105" s="76">
        <f t="shared" si="23"/>
        <v>5.4087467161180652E-2</v>
      </c>
      <c r="U105" s="64">
        <v>566</v>
      </c>
      <c r="V105" s="74">
        <f t="shared" si="18"/>
        <v>13638</v>
      </c>
      <c r="W105" s="70">
        <f t="shared" si="24"/>
        <v>1463.0875040000001</v>
      </c>
      <c r="X105" s="70">
        <f t="shared" si="28"/>
        <v>1407.8300000000002</v>
      </c>
      <c r="Y105" s="70">
        <f t="shared" si="25"/>
        <v>10767.082496000001</v>
      </c>
    </row>
    <row r="106" spans="1:25" x14ac:dyDescent="0.3">
      <c r="A106" s="4">
        <v>144</v>
      </c>
      <c r="B106" s="54">
        <v>1142</v>
      </c>
      <c r="C106" s="52" t="s">
        <v>2242</v>
      </c>
      <c r="D106" s="58" t="s">
        <v>199</v>
      </c>
      <c r="E106" s="7">
        <v>41518</v>
      </c>
      <c r="F106" s="5" t="str">
        <f t="shared" si="27"/>
        <v>SIEIPEJAL</v>
      </c>
      <c r="G106" s="8" t="s">
        <v>180</v>
      </c>
      <c r="H106" s="8" t="s">
        <v>194</v>
      </c>
      <c r="I106" s="8" t="s">
        <v>195</v>
      </c>
      <c r="J106" s="5" t="s">
        <v>39</v>
      </c>
      <c r="K106" s="5" t="str">
        <f t="shared" si="20"/>
        <v>1 1 05 1 PR02 15</v>
      </c>
      <c r="L106" s="21" t="s">
        <v>1052</v>
      </c>
      <c r="M106" s="22">
        <v>12242</v>
      </c>
      <c r="N106" s="22">
        <v>926</v>
      </c>
      <c r="O106" s="22">
        <v>830</v>
      </c>
      <c r="P106" s="22">
        <f t="shared" si="21"/>
        <v>13998</v>
      </c>
      <c r="Q106" s="22">
        <v>12942</v>
      </c>
      <c r="R106" s="22">
        <v>14698</v>
      </c>
      <c r="S106" s="22">
        <f t="shared" si="22"/>
        <v>700</v>
      </c>
      <c r="T106" s="76">
        <f t="shared" si="23"/>
        <v>5.4087467161180652E-2</v>
      </c>
      <c r="U106" s="64">
        <v>0</v>
      </c>
      <c r="V106" s="74">
        <f t="shared" si="18"/>
        <v>13072</v>
      </c>
      <c r="W106" s="70">
        <f t="shared" si="24"/>
        <v>1361.660304</v>
      </c>
      <c r="X106" s="70">
        <f t="shared" si="28"/>
        <v>1407.8300000000002</v>
      </c>
      <c r="Y106" s="70">
        <f t="shared" si="25"/>
        <v>10302.509695999999</v>
      </c>
    </row>
    <row r="107" spans="1:25" x14ac:dyDescent="0.3">
      <c r="A107" s="4">
        <v>145</v>
      </c>
      <c r="B107" s="54">
        <v>271</v>
      </c>
      <c r="C107" s="52" t="s">
        <v>2243</v>
      </c>
      <c r="D107" s="58" t="s">
        <v>200</v>
      </c>
      <c r="E107" s="7">
        <v>35285</v>
      </c>
      <c r="F107" s="5" t="str">
        <f t="shared" si="27"/>
        <v>STIPEJAL</v>
      </c>
      <c r="G107" s="8" t="s">
        <v>180</v>
      </c>
      <c r="H107" s="6" t="s">
        <v>194</v>
      </c>
      <c r="I107" s="8" t="s">
        <v>195</v>
      </c>
      <c r="J107" s="5" t="s">
        <v>39</v>
      </c>
      <c r="K107" s="5" t="str">
        <f t="shared" si="20"/>
        <v>1 1 05 1 PR02 15</v>
      </c>
      <c r="L107" s="21" t="s">
        <v>1052</v>
      </c>
      <c r="M107" s="22">
        <v>12242</v>
      </c>
      <c r="N107" s="22">
        <v>926</v>
      </c>
      <c r="O107" s="22">
        <v>830</v>
      </c>
      <c r="P107" s="22">
        <f t="shared" si="21"/>
        <v>13998</v>
      </c>
      <c r="Q107" s="22">
        <v>12942</v>
      </c>
      <c r="R107" s="22">
        <v>14698</v>
      </c>
      <c r="S107" s="22">
        <f t="shared" si="22"/>
        <v>700</v>
      </c>
      <c r="T107" s="76">
        <f t="shared" si="23"/>
        <v>5.4087467161180652E-2</v>
      </c>
      <c r="U107" s="64">
        <v>708</v>
      </c>
      <c r="V107" s="74">
        <f t="shared" si="18"/>
        <v>13780</v>
      </c>
      <c r="W107" s="70">
        <f t="shared" si="24"/>
        <v>1488.5339040000001</v>
      </c>
      <c r="X107" s="70">
        <f t="shared" si="28"/>
        <v>1407.8300000000002</v>
      </c>
      <c r="Y107" s="70">
        <f t="shared" si="25"/>
        <v>10883.636096</v>
      </c>
    </row>
    <row r="108" spans="1:25" x14ac:dyDescent="0.3">
      <c r="A108" s="4">
        <v>146</v>
      </c>
      <c r="B108" s="54">
        <v>754</v>
      </c>
      <c r="C108" s="52" t="s">
        <v>2244</v>
      </c>
      <c r="D108" s="59" t="s">
        <v>201</v>
      </c>
      <c r="E108" s="7">
        <v>37305</v>
      </c>
      <c r="F108" s="5" t="str">
        <f t="shared" si="27"/>
        <v>STIPEJAL</v>
      </c>
      <c r="G108" s="8" t="s">
        <v>180</v>
      </c>
      <c r="H108" s="8" t="s">
        <v>194</v>
      </c>
      <c r="I108" s="8" t="s">
        <v>195</v>
      </c>
      <c r="J108" s="5" t="s">
        <v>39</v>
      </c>
      <c r="K108" s="5" t="str">
        <f t="shared" si="20"/>
        <v>1 1 05 1 PR02 15</v>
      </c>
      <c r="L108" s="21" t="s">
        <v>1052</v>
      </c>
      <c r="M108" s="22">
        <v>12242</v>
      </c>
      <c r="N108" s="22">
        <v>926</v>
      </c>
      <c r="O108" s="22">
        <v>830</v>
      </c>
      <c r="P108" s="22">
        <f t="shared" si="21"/>
        <v>13998</v>
      </c>
      <c r="Q108" s="22">
        <v>12942</v>
      </c>
      <c r="R108" s="22">
        <v>14698</v>
      </c>
      <c r="S108" s="22">
        <f t="shared" si="22"/>
        <v>700</v>
      </c>
      <c r="T108" s="76">
        <f t="shared" si="23"/>
        <v>5.4087467161180652E-2</v>
      </c>
      <c r="U108" s="64">
        <v>566</v>
      </c>
      <c r="V108" s="74">
        <f t="shared" si="18"/>
        <v>13638</v>
      </c>
      <c r="W108" s="70">
        <f t="shared" si="24"/>
        <v>1463.0875040000001</v>
      </c>
      <c r="X108" s="70">
        <f t="shared" si="28"/>
        <v>1407.8300000000002</v>
      </c>
      <c r="Y108" s="70">
        <f t="shared" si="25"/>
        <v>10767.082496000001</v>
      </c>
    </row>
    <row r="109" spans="1:25" x14ac:dyDescent="0.3">
      <c r="A109" s="4">
        <v>147</v>
      </c>
      <c r="B109" s="54">
        <v>1009</v>
      </c>
      <c r="C109" s="52" t="s">
        <v>2245</v>
      </c>
      <c r="D109" s="59" t="s">
        <v>202</v>
      </c>
      <c r="E109" s="7">
        <v>38399</v>
      </c>
      <c r="F109" s="5" t="str">
        <f t="shared" si="27"/>
        <v>STIPEJAL</v>
      </c>
      <c r="G109" s="8" t="s">
        <v>180</v>
      </c>
      <c r="H109" s="8" t="s">
        <v>194</v>
      </c>
      <c r="I109" s="9" t="s">
        <v>195</v>
      </c>
      <c r="J109" s="5" t="s">
        <v>39</v>
      </c>
      <c r="K109" s="5" t="str">
        <f t="shared" si="20"/>
        <v>1 1 05 1 PR02 15</v>
      </c>
      <c r="L109" s="21" t="s">
        <v>1052</v>
      </c>
      <c r="M109" s="22">
        <v>12242</v>
      </c>
      <c r="N109" s="22">
        <v>926</v>
      </c>
      <c r="O109" s="22">
        <v>830</v>
      </c>
      <c r="P109" s="22">
        <f t="shared" si="21"/>
        <v>13998</v>
      </c>
      <c r="Q109" s="22">
        <v>12942</v>
      </c>
      <c r="R109" s="22">
        <v>14698</v>
      </c>
      <c r="S109" s="22">
        <f t="shared" si="22"/>
        <v>700</v>
      </c>
      <c r="T109" s="76">
        <f t="shared" si="23"/>
        <v>5.4087467161180652E-2</v>
      </c>
      <c r="U109" s="64">
        <v>566</v>
      </c>
      <c r="V109" s="74">
        <f t="shared" si="18"/>
        <v>13638</v>
      </c>
      <c r="W109" s="70">
        <f t="shared" si="24"/>
        <v>1463.0875040000001</v>
      </c>
      <c r="X109" s="70">
        <f t="shared" si="28"/>
        <v>1407.8300000000002</v>
      </c>
      <c r="Y109" s="70">
        <f t="shared" si="25"/>
        <v>10767.082496000001</v>
      </c>
    </row>
    <row r="110" spans="1:25" x14ac:dyDescent="0.3">
      <c r="A110" s="4">
        <v>154</v>
      </c>
      <c r="B110" s="54">
        <v>300</v>
      </c>
      <c r="C110" s="52" t="s">
        <v>2252</v>
      </c>
      <c r="D110" s="58" t="s">
        <v>212</v>
      </c>
      <c r="E110" s="7">
        <v>35543</v>
      </c>
      <c r="F110" s="5" t="str">
        <f t="shared" si="27"/>
        <v>STIPEJAL</v>
      </c>
      <c r="G110" s="6" t="s">
        <v>180</v>
      </c>
      <c r="H110" s="6" t="s">
        <v>208</v>
      </c>
      <c r="I110" s="8" t="s">
        <v>213</v>
      </c>
      <c r="J110" s="5" t="s">
        <v>39</v>
      </c>
      <c r="K110" s="5" t="str">
        <f t="shared" si="20"/>
        <v>1 1 05 1 PR02 16</v>
      </c>
      <c r="L110" s="21" t="s">
        <v>1052</v>
      </c>
      <c r="M110" s="22">
        <v>12242</v>
      </c>
      <c r="N110" s="22">
        <v>926</v>
      </c>
      <c r="O110" s="22">
        <v>830</v>
      </c>
      <c r="P110" s="22">
        <f t="shared" si="21"/>
        <v>13998</v>
      </c>
      <c r="Q110" s="22">
        <v>12942</v>
      </c>
      <c r="R110" s="22">
        <v>14698</v>
      </c>
      <c r="S110" s="22">
        <f t="shared" si="22"/>
        <v>700</v>
      </c>
      <c r="T110" s="76">
        <f t="shared" si="23"/>
        <v>5.4087467161180652E-2</v>
      </c>
      <c r="U110" s="64">
        <v>708</v>
      </c>
      <c r="V110" s="74">
        <f t="shared" si="18"/>
        <v>13780</v>
      </c>
      <c r="W110" s="70">
        <f t="shared" si="24"/>
        <v>1488.5339040000001</v>
      </c>
      <c r="X110" s="70">
        <f t="shared" si="28"/>
        <v>1407.8300000000002</v>
      </c>
      <c r="Y110" s="70">
        <f t="shared" si="25"/>
        <v>10883.636096</v>
      </c>
    </row>
    <row r="111" spans="1:25" x14ac:dyDescent="0.3">
      <c r="A111" s="4">
        <v>589</v>
      </c>
      <c r="B111" s="54">
        <v>1658</v>
      </c>
      <c r="C111" s="52" t="s">
        <v>2655</v>
      </c>
      <c r="D111" s="58" t="s">
        <v>749</v>
      </c>
      <c r="E111" s="7">
        <v>43693</v>
      </c>
      <c r="F111" s="5" t="str">
        <f t="shared" si="27"/>
        <v>SIEIPEJAL</v>
      </c>
      <c r="G111" s="8" t="s">
        <v>602</v>
      </c>
      <c r="H111" s="8" t="s">
        <v>734</v>
      </c>
      <c r="I111" s="8" t="s">
        <v>56</v>
      </c>
      <c r="J111" s="5" t="s">
        <v>39</v>
      </c>
      <c r="K111" s="5" t="str">
        <f t="shared" si="20"/>
        <v>1 2 08 3 PR19 84</v>
      </c>
      <c r="L111" s="21" t="s">
        <v>1052</v>
      </c>
      <c r="M111" s="22">
        <v>12242</v>
      </c>
      <c r="N111" s="22">
        <v>926</v>
      </c>
      <c r="O111" s="22">
        <v>830</v>
      </c>
      <c r="P111" s="22">
        <f t="shared" si="21"/>
        <v>13998</v>
      </c>
      <c r="Q111" s="22">
        <v>12942</v>
      </c>
      <c r="R111" s="22">
        <v>14698</v>
      </c>
      <c r="S111" s="22">
        <f t="shared" si="22"/>
        <v>700</v>
      </c>
      <c r="T111" s="76">
        <f t="shared" si="23"/>
        <v>5.4087467161180652E-2</v>
      </c>
      <c r="U111" s="64">
        <v>0</v>
      </c>
      <c r="V111" s="74">
        <f t="shared" si="18"/>
        <v>13072</v>
      </c>
      <c r="W111" s="70">
        <f t="shared" si="24"/>
        <v>1361.660304</v>
      </c>
      <c r="X111" s="70">
        <f t="shared" si="28"/>
        <v>1407.8300000000002</v>
      </c>
      <c r="Y111" s="70">
        <f t="shared" si="25"/>
        <v>10302.509695999999</v>
      </c>
    </row>
    <row r="112" spans="1:25" x14ac:dyDescent="0.3">
      <c r="A112" s="4">
        <v>162</v>
      </c>
      <c r="B112" s="54">
        <v>1320</v>
      </c>
      <c r="C112" s="52" t="s">
        <v>2260</v>
      </c>
      <c r="D112" s="59" t="s">
        <v>225</v>
      </c>
      <c r="E112" s="7">
        <v>40392</v>
      </c>
      <c r="F112" s="5" t="str">
        <f t="shared" si="27"/>
        <v>SIEIPEJAL</v>
      </c>
      <c r="G112" s="8" t="s">
        <v>180</v>
      </c>
      <c r="H112" s="8" t="s">
        <v>222</v>
      </c>
      <c r="I112" s="8" t="s">
        <v>226</v>
      </c>
      <c r="J112" s="5" t="s">
        <v>39</v>
      </c>
      <c r="K112" s="5" t="str">
        <f t="shared" si="20"/>
        <v>1 1 05 1 PR02 17</v>
      </c>
      <c r="L112" s="21" t="s">
        <v>1210</v>
      </c>
      <c r="M112" s="22">
        <v>12484</v>
      </c>
      <c r="N112" s="22">
        <v>1000</v>
      </c>
      <c r="O112" s="22">
        <v>955</v>
      </c>
      <c r="P112" s="22">
        <f t="shared" si="21"/>
        <v>14439</v>
      </c>
      <c r="Q112" s="22">
        <v>13184</v>
      </c>
      <c r="R112" s="22">
        <v>15139</v>
      </c>
      <c r="S112" s="22">
        <f t="shared" si="22"/>
        <v>700</v>
      </c>
      <c r="T112" s="76">
        <f t="shared" si="23"/>
        <v>5.3094660194174755E-2</v>
      </c>
      <c r="U112" s="64">
        <v>425</v>
      </c>
      <c r="V112" s="74">
        <f t="shared" si="18"/>
        <v>13864</v>
      </c>
      <c r="W112" s="70">
        <f t="shared" si="24"/>
        <v>1503.5867040000001</v>
      </c>
      <c r="X112" s="70">
        <f t="shared" si="28"/>
        <v>1435.66</v>
      </c>
      <c r="Y112" s="70">
        <f t="shared" si="25"/>
        <v>10924.753296000001</v>
      </c>
    </row>
    <row r="113" spans="1:25" x14ac:dyDescent="0.3">
      <c r="A113" s="4">
        <v>173</v>
      </c>
      <c r="B113" s="54">
        <v>2037</v>
      </c>
      <c r="C113" s="52" t="s">
        <v>2271</v>
      </c>
      <c r="D113" s="58" t="s">
        <v>241</v>
      </c>
      <c r="E113" s="7">
        <v>43222</v>
      </c>
      <c r="F113" s="5" t="str">
        <f t="shared" si="27"/>
        <v>SIEIPEJAL</v>
      </c>
      <c r="G113" s="8" t="s">
        <v>180</v>
      </c>
      <c r="H113" s="8" t="s">
        <v>230</v>
      </c>
      <c r="I113" s="8" t="s">
        <v>226</v>
      </c>
      <c r="J113" s="5" t="s">
        <v>39</v>
      </c>
      <c r="K113" s="5" t="str">
        <f t="shared" si="20"/>
        <v>1 1 05 1 PR02 18</v>
      </c>
      <c r="L113" s="21" t="s">
        <v>1210</v>
      </c>
      <c r="M113" s="22">
        <v>12484</v>
      </c>
      <c r="N113" s="22">
        <v>1000</v>
      </c>
      <c r="O113" s="22">
        <v>955</v>
      </c>
      <c r="P113" s="22">
        <f t="shared" si="21"/>
        <v>14439</v>
      </c>
      <c r="Q113" s="22">
        <v>13184</v>
      </c>
      <c r="R113" s="22">
        <v>15139</v>
      </c>
      <c r="S113" s="22">
        <f t="shared" si="22"/>
        <v>700</v>
      </c>
      <c r="T113" s="76">
        <f t="shared" si="23"/>
        <v>5.3094660194174755E-2</v>
      </c>
      <c r="U113" s="64">
        <v>0</v>
      </c>
      <c r="V113" s="74">
        <f t="shared" si="18"/>
        <v>13439</v>
      </c>
      <c r="W113" s="70">
        <f t="shared" si="24"/>
        <v>1427.4267040000002</v>
      </c>
      <c r="X113" s="70">
        <f t="shared" si="28"/>
        <v>1435.66</v>
      </c>
      <c r="Y113" s="70">
        <f t="shared" si="25"/>
        <v>10575.913296000001</v>
      </c>
    </row>
    <row r="114" spans="1:25" x14ac:dyDescent="0.3">
      <c r="A114" s="4">
        <v>197</v>
      </c>
      <c r="B114" s="54">
        <v>755</v>
      </c>
      <c r="C114" s="52" t="s">
        <v>2292</v>
      </c>
      <c r="D114" s="58" t="s">
        <v>270</v>
      </c>
      <c r="E114" s="7">
        <v>37630</v>
      </c>
      <c r="F114" s="5" t="str">
        <f t="shared" si="27"/>
        <v>STIPEJAL</v>
      </c>
      <c r="G114" s="8" t="s">
        <v>180</v>
      </c>
      <c r="H114" s="8" t="s">
        <v>247</v>
      </c>
      <c r="I114" s="8" t="s">
        <v>226</v>
      </c>
      <c r="J114" s="5" t="s">
        <v>39</v>
      </c>
      <c r="K114" s="5" t="str">
        <f t="shared" si="20"/>
        <v>1 1 05 2 PR09 68</v>
      </c>
      <c r="L114" s="21" t="s">
        <v>1210</v>
      </c>
      <c r="M114" s="22">
        <v>12484</v>
      </c>
      <c r="N114" s="22">
        <v>1000</v>
      </c>
      <c r="O114" s="22">
        <v>955</v>
      </c>
      <c r="P114" s="22">
        <f t="shared" si="21"/>
        <v>14439</v>
      </c>
      <c r="Q114" s="22">
        <v>13184</v>
      </c>
      <c r="R114" s="22">
        <v>15139</v>
      </c>
      <c r="S114" s="22">
        <f t="shared" si="22"/>
        <v>700</v>
      </c>
      <c r="T114" s="76">
        <f t="shared" si="23"/>
        <v>5.3094660194174755E-2</v>
      </c>
      <c r="U114" s="64">
        <v>566</v>
      </c>
      <c r="V114" s="74">
        <f t="shared" si="18"/>
        <v>14005</v>
      </c>
      <c r="W114" s="70">
        <f t="shared" si="24"/>
        <v>1528.8539040000001</v>
      </c>
      <c r="X114" s="70">
        <f t="shared" si="28"/>
        <v>1435.66</v>
      </c>
      <c r="Y114" s="70">
        <f t="shared" si="25"/>
        <v>11040.486096000001</v>
      </c>
    </row>
    <row r="115" spans="1:25" x14ac:dyDescent="0.3">
      <c r="A115" s="4">
        <v>233</v>
      </c>
      <c r="B115" s="54">
        <v>290</v>
      </c>
      <c r="C115" s="52" t="s">
        <v>2326</v>
      </c>
      <c r="D115" s="59" t="s">
        <v>317</v>
      </c>
      <c r="E115" s="7">
        <v>35454</v>
      </c>
      <c r="F115" s="5" t="str">
        <f t="shared" si="27"/>
        <v>SUTIPEJAL</v>
      </c>
      <c r="G115" s="8" t="s">
        <v>180</v>
      </c>
      <c r="H115" s="8" t="s">
        <v>271</v>
      </c>
      <c r="I115" s="8" t="s">
        <v>318</v>
      </c>
      <c r="J115" s="5" t="s">
        <v>39</v>
      </c>
      <c r="K115" s="5" t="str">
        <f t="shared" si="20"/>
        <v>1 1 05 2 PR15 80</v>
      </c>
      <c r="L115" s="21" t="s">
        <v>1210</v>
      </c>
      <c r="M115" s="22">
        <v>12484</v>
      </c>
      <c r="N115" s="22">
        <v>1000</v>
      </c>
      <c r="O115" s="22">
        <v>955</v>
      </c>
      <c r="P115" s="22">
        <f t="shared" si="21"/>
        <v>14439</v>
      </c>
      <c r="Q115" s="22">
        <v>13184</v>
      </c>
      <c r="R115" s="22">
        <v>15139</v>
      </c>
      <c r="S115" s="22">
        <f t="shared" si="22"/>
        <v>700</v>
      </c>
      <c r="T115" s="76">
        <f t="shared" si="23"/>
        <v>5.3094660194174755E-2</v>
      </c>
      <c r="U115" s="64">
        <v>708</v>
      </c>
      <c r="V115" s="74">
        <f t="shared" si="18"/>
        <v>14147</v>
      </c>
      <c r="W115" s="70">
        <f t="shared" si="24"/>
        <v>1554.3003040000001</v>
      </c>
      <c r="X115" s="70">
        <f t="shared" si="28"/>
        <v>1435.66</v>
      </c>
      <c r="Y115" s="70">
        <f t="shared" si="25"/>
        <v>11157.039696</v>
      </c>
    </row>
    <row r="116" spans="1:25" x14ac:dyDescent="0.3">
      <c r="A116" s="4">
        <v>234</v>
      </c>
      <c r="B116" s="54">
        <v>1720</v>
      </c>
      <c r="C116" s="52" t="s">
        <v>2327</v>
      </c>
      <c r="D116" s="58" t="s">
        <v>319</v>
      </c>
      <c r="E116" s="7">
        <v>42064</v>
      </c>
      <c r="F116" s="5" t="str">
        <f t="shared" si="27"/>
        <v>SIEIPEJAL</v>
      </c>
      <c r="G116" s="8" t="s">
        <v>180</v>
      </c>
      <c r="H116" s="8" t="s">
        <v>271</v>
      </c>
      <c r="I116" s="8" t="s">
        <v>226</v>
      </c>
      <c r="J116" s="5" t="s">
        <v>39</v>
      </c>
      <c r="K116" s="5" t="str">
        <f t="shared" si="20"/>
        <v>1 1 05 2 PR15 80</v>
      </c>
      <c r="L116" s="21" t="s">
        <v>1210</v>
      </c>
      <c r="M116" s="22">
        <v>12484</v>
      </c>
      <c r="N116" s="22">
        <v>1000</v>
      </c>
      <c r="O116" s="22">
        <v>955</v>
      </c>
      <c r="P116" s="22">
        <f t="shared" si="21"/>
        <v>14439</v>
      </c>
      <c r="Q116" s="22">
        <v>13184</v>
      </c>
      <c r="R116" s="22">
        <v>15139</v>
      </c>
      <c r="S116" s="22">
        <f t="shared" si="22"/>
        <v>700</v>
      </c>
      <c r="T116" s="76">
        <f t="shared" si="23"/>
        <v>5.3094660194174755E-2</v>
      </c>
      <c r="U116" s="64">
        <v>283</v>
      </c>
      <c r="V116" s="74">
        <f t="shared" si="18"/>
        <v>13722</v>
      </c>
      <c r="W116" s="70">
        <f t="shared" si="24"/>
        <v>1478.140304</v>
      </c>
      <c r="X116" s="70">
        <f t="shared" si="28"/>
        <v>1435.66</v>
      </c>
      <c r="Y116" s="70">
        <f t="shared" si="25"/>
        <v>10808.199696</v>
      </c>
    </row>
    <row r="117" spans="1:25" x14ac:dyDescent="0.3">
      <c r="A117" s="4">
        <v>355</v>
      </c>
      <c r="B117" s="54">
        <v>1468</v>
      </c>
      <c r="C117" s="52" t="s">
        <v>2433</v>
      </c>
      <c r="D117" s="58" t="s">
        <v>471</v>
      </c>
      <c r="E117" s="7">
        <v>41061</v>
      </c>
      <c r="F117" s="5" t="str">
        <f t="shared" si="27"/>
        <v>SIEIPEJAL</v>
      </c>
      <c r="G117" s="8" t="s">
        <v>454</v>
      </c>
      <c r="H117" s="8" t="s">
        <v>515</v>
      </c>
      <c r="I117" s="8" t="s">
        <v>226</v>
      </c>
      <c r="J117" s="5" t="s">
        <v>39</v>
      </c>
      <c r="K117" s="5" t="str">
        <f t="shared" si="20"/>
        <v>1 1 07 2 PR07 95</v>
      </c>
      <c r="L117" s="21" t="s">
        <v>1210</v>
      </c>
      <c r="M117" s="22">
        <v>12484</v>
      </c>
      <c r="N117" s="22">
        <v>1000</v>
      </c>
      <c r="O117" s="22">
        <v>955</v>
      </c>
      <c r="P117" s="22">
        <f t="shared" si="21"/>
        <v>14439</v>
      </c>
      <c r="Q117" s="22">
        <v>13184</v>
      </c>
      <c r="R117" s="22">
        <v>15139</v>
      </c>
      <c r="S117" s="22">
        <f t="shared" si="22"/>
        <v>700</v>
      </c>
      <c r="T117" s="76">
        <f t="shared" si="23"/>
        <v>5.3094660194174755E-2</v>
      </c>
      <c r="U117" s="64">
        <v>283</v>
      </c>
      <c r="V117" s="74">
        <f t="shared" si="18"/>
        <v>13722</v>
      </c>
      <c r="W117" s="70">
        <f t="shared" si="24"/>
        <v>1478.140304</v>
      </c>
      <c r="X117" s="70">
        <f t="shared" si="28"/>
        <v>1435.66</v>
      </c>
      <c r="Y117" s="70">
        <f t="shared" si="25"/>
        <v>10808.199696</v>
      </c>
    </row>
    <row r="118" spans="1:25" x14ac:dyDescent="0.3">
      <c r="A118" s="4">
        <v>543</v>
      </c>
      <c r="B118" s="54">
        <v>640</v>
      </c>
      <c r="C118" s="52" t="s">
        <v>2612</v>
      </c>
      <c r="D118" s="58" t="s">
        <v>693</v>
      </c>
      <c r="E118" s="7">
        <v>36907</v>
      </c>
      <c r="F118" s="5" t="str">
        <f t="shared" si="27"/>
        <v>SIEIPEJAL</v>
      </c>
      <c r="G118" s="8" t="s">
        <v>602</v>
      </c>
      <c r="H118" s="8" t="s">
        <v>652</v>
      </c>
      <c r="I118" s="8" t="s">
        <v>673</v>
      </c>
      <c r="J118" s="5" t="s">
        <v>39</v>
      </c>
      <c r="K118" s="5" t="str">
        <f t="shared" si="20"/>
        <v>1 2 08 3 PR18 26</v>
      </c>
      <c r="L118" s="21" t="s">
        <v>1210</v>
      </c>
      <c r="M118" s="22">
        <v>12484</v>
      </c>
      <c r="N118" s="22">
        <v>1000</v>
      </c>
      <c r="O118" s="22">
        <v>955</v>
      </c>
      <c r="P118" s="22">
        <f t="shared" si="21"/>
        <v>14439</v>
      </c>
      <c r="Q118" s="22">
        <v>13184</v>
      </c>
      <c r="R118" s="22">
        <v>15139</v>
      </c>
      <c r="S118" s="22">
        <f t="shared" si="22"/>
        <v>700</v>
      </c>
      <c r="T118" s="76">
        <f t="shared" si="23"/>
        <v>5.3094660194174755E-2</v>
      </c>
      <c r="U118" s="64">
        <v>708</v>
      </c>
      <c r="V118" s="74">
        <f t="shared" si="18"/>
        <v>14147</v>
      </c>
      <c r="W118" s="70">
        <f t="shared" si="24"/>
        <v>1554.3003040000001</v>
      </c>
      <c r="X118" s="70">
        <f t="shared" si="28"/>
        <v>1435.66</v>
      </c>
      <c r="Y118" s="70">
        <f t="shared" si="25"/>
        <v>11157.039696</v>
      </c>
    </row>
    <row r="119" spans="1:25" x14ac:dyDescent="0.3">
      <c r="A119" s="4">
        <v>544</v>
      </c>
      <c r="B119" s="54">
        <v>821</v>
      </c>
      <c r="C119" s="52" t="s">
        <v>2613</v>
      </c>
      <c r="D119" s="58" t="s">
        <v>694</v>
      </c>
      <c r="E119" s="7">
        <v>37576</v>
      </c>
      <c r="F119" s="5" t="str">
        <f t="shared" si="27"/>
        <v>STIPEJAL</v>
      </c>
      <c r="G119" s="8" t="s">
        <v>602</v>
      </c>
      <c r="H119" s="8" t="s">
        <v>652</v>
      </c>
      <c r="I119" s="8" t="s">
        <v>695</v>
      </c>
      <c r="J119" s="5" t="s">
        <v>39</v>
      </c>
      <c r="K119" s="5" t="str">
        <f t="shared" si="20"/>
        <v>1 2 08 3 PR18 26</v>
      </c>
      <c r="L119" s="21" t="s">
        <v>1210</v>
      </c>
      <c r="M119" s="22">
        <v>12484</v>
      </c>
      <c r="N119" s="22">
        <v>1000</v>
      </c>
      <c r="O119" s="22">
        <v>955</v>
      </c>
      <c r="P119" s="22">
        <f t="shared" si="21"/>
        <v>14439</v>
      </c>
      <c r="Q119" s="22">
        <v>13184</v>
      </c>
      <c r="R119" s="22">
        <v>15139</v>
      </c>
      <c r="S119" s="22">
        <f t="shared" si="22"/>
        <v>700</v>
      </c>
      <c r="T119" s="76">
        <f t="shared" si="23"/>
        <v>5.3094660194174755E-2</v>
      </c>
      <c r="U119" s="64">
        <v>566</v>
      </c>
      <c r="V119" s="74">
        <f t="shared" si="18"/>
        <v>14005</v>
      </c>
      <c r="W119" s="70">
        <f t="shared" si="24"/>
        <v>1528.8539040000001</v>
      </c>
      <c r="X119" s="70">
        <f t="shared" si="28"/>
        <v>1435.66</v>
      </c>
      <c r="Y119" s="70">
        <f t="shared" si="25"/>
        <v>11040.486096000001</v>
      </c>
    </row>
    <row r="120" spans="1:25" hidden="1" x14ac:dyDescent="0.3">
      <c r="A120" s="4">
        <v>114</v>
      </c>
      <c r="B120" s="54">
        <v>2431</v>
      </c>
      <c r="C120" s="52" t="s">
        <v>2119</v>
      </c>
      <c r="D120" s="58" t="s">
        <v>2917</v>
      </c>
      <c r="E120" s="7">
        <v>44287</v>
      </c>
      <c r="F120" s="5" t="str">
        <f>IFERROR(VLOOKUP(#REF!,SINDICATO,5,FALSE),"N/A")</f>
        <v>N/A</v>
      </c>
      <c r="G120" s="8" t="s">
        <v>131</v>
      </c>
      <c r="H120" s="8" t="s">
        <v>158</v>
      </c>
      <c r="I120" s="8" t="s">
        <v>159</v>
      </c>
      <c r="J120" s="5" t="s">
        <v>13</v>
      </c>
      <c r="K120" s="5" t="str">
        <f t="shared" si="20"/>
        <v>1 1 04 2 PR12 75</v>
      </c>
      <c r="L120" s="21" t="s">
        <v>1212</v>
      </c>
      <c r="M120" s="22">
        <v>62968</v>
      </c>
      <c r="N120" s="22">
        <v>2288</v>
      </c>
      <c r="O120" s="22">
        <v>1617</v>
      </c>
      <c r="P120" s="22">
        <f t="shared" si="21"/>
        <v>66873</v>
      </c>
      <c r="Q120" s="22">
        <v>62968</v>
      </c>
      <c r="R120" s="22">
        <v>66873</v>
      </c>
      <c r="S120" s="22">
        <f t="shared" si="22"/>
        <v>0</v>
      </c>
      <c r="T120" s="76">
        <f t="shared" si="23"/>
        <v>0</v>
      </c>
      <c r="U120" s="64">
        <v>0</v>
      </c>
      <c r="V120" s="74">
        <f t="shared" si="18"/>
        <v>64585</v>
      </c>
      <c r="W120" s="70">
        <f t="shared" si="24"/>
        <v>10592.789904000001</v>
      </c>
      <c r="X120" s="70">
        <f t="shared" si="28"/>
        <v>7241.3200000000006</v>
      </c>
      <c r="Y120" s="70">
        <f t="shared" si="25"/>
        <v>46750.890095999996</v>
      </c>
    </row>
    <row r="121" spans="1:25" hidden="1" x14ac:dyDescent="0.3">
      <c r="A121" s="4">
        <v>115</v>
      </c>
      <c r="B121" s="54">
        <v>1565</v>
      </c>
      <c r="C121" s="52" t="s">
        <v>2217</v>
      </c>
      <c r="D121" s="59" t="s">
        <v>160</v>
      </c>
      <c r="E121" s="7">
        <v>43440</v>
      </c>
      <c r="F121" s="5" t="str">
        <f t="shared" ref="F121:F140" si="29">IFERROR(VLOOKUP(B121,SINDICATO,5,FALSE),"N/A")</f>
        <v>N/A</v>
      </c>
      <c r="G121" s="8" t="s">
        <v>131</v>
      </c>
      <c r="H121" s="8" t="s">
        <v>158</v>
      </c>
      <c r="I121" s="8" t="s">
        <v>161</v>
      </c>
      <c r="J121" s="5" t="s">
        <v>13</v>
      </c>
      <c r="K121" s="5" t="str">
        <f t="shared" si="20"/>
        <v>1 1 04 2 PR12 75</v>
      </c>
      <c r="L121" s="21" t="s">
        <v>1211</v>
      </c>
      <c r="M121" s="22">
        <v>39023</v>
      </c>
      <c r="N121" s="22">
        <v>1808</v>
      </c>
      <c r="O121" s="22">
        <v>1299</v>
      </c>
      <c r="P121" s="22">
        <f t="shared" si="21"/>
        <v>42130</v>
      </c>
      <c r="Q121" s="22">
        <v>39023</v>
      </c>
      <c r="R121" s="22">
        <v>42130</v>
      </c>
      <c r="S121" s="22">
        <f t="shared" si="22"/>
        <v>0</v>
      </c>
      <c r="T121" s="76">
        <f t="shared" si="23"/>
        <v>0</v>
      </c>
      <c r="U121" s="64">
        <v>0</v>
      </c>
      <c r="V121" s="74">
        <f t="shared" si="18"/>
        <v>40322</v>
      </c>
      <c r="W121" s="70">
        <f t="shared" si="24"/>
        <v>6244.8603040000007</v>
      </c>
      <c r="X121" s="70">
        <f t="shared" si="28"/>
        <v>4487.6450000000004</v>
      </c>
      <c r="Y121" s="70">
        <f t="shared" si="25"/>
        <v>29589.494695999998</v>
      </c>
    </row>
    <row r="122" spans="1:25" x14ac:dyDescent="0.3">
      <c r="A122" s="4">
        <v>545</v>
      </c>
      <c r="B122" s="54">
        <v>853</v>
      </c>
      <c r="C122" s="52" t="s">
        <v>2614</v>
      </c>
      <c r="D122" s="59" t="s">
        <v>696</v>
      </c>
      <c r="E122" s="7">
        <v>37834</v>
      </c>
      <c r="F122" s="5" t="str">
        <f t="shared" si="29"/>
        <v>STIPEJAL</v>
      </c>
      <c r="G122" s="8" t="s">
        <v>602</v>
      </c>
      <c r="H122" s="8" t="s">
        <v>652</v>
      </c>
      <c r="I122" s="8" t="s">
        <v>697</v>
      </c>
      <c r="J122" s="5" t="s">
        <v>39</v>
      </c>
      <c r="K122" s="5" t="str">
        <f t="shared" si="20"/>
        <v>1 2 08 3 PR18 26</v>
      </c>
      <c r="L122" s="21" t="s">
        <v>1210</v>
      </c>
      <c r="M122" s="22">
        <v>12484</v>
      </c>
      <c r="N122" s="22">
        <v>1000</v>
      </c>
      <c r="O122" s="22">
        <v>955</v>
      </c>
      <c r="P122" s="22">
        <f t="shared" si="21"/>
        <v>14439</v>
      </c>
      <c r="Q122" s="22">
        <v>13184</v>
      </c>
      <c r="R122" s="22">
        <v>15139</v>
      </c>
      <c r="S122" s="22">
        <f t="shared" si="22"/>
        <v>700</v>
      </c>
      <c r="T122" s="76">
        <f t="shared" si="23"/>
        <v>5.3094660194174755E-2</v>
      </c>
      <c r="U122" s="64">
        <v>566</v>
      </c>
      <c r="V122" s="74">
        <f t="shared" si="18"/>
        <v>14005</v>
      </c>
      <c r="W122" s="70">
        <f t="shared" si="24"/>
        <v>1528.8539040000001</v>
      </c>
      <c r="X122" s="70">
        <f t="shared" si="28"/>
        <v>1435.66</v>
      </c>
      <c r="Y122" s="70">
        <f t="shared" si="25"/>
        <v>11040.486096000001</v>
      </c>
    </row>
    <row r="123" spans="1:25" x14ac:dyDescent="0.3">
      <c r="A123" s="4">
        <v>546</v>
      </c>
      <c r="B123" s="54">
        <v>949</v>
      </c>
      <c r="C123" s="52" t="s">
        <v>2615</v>
      </c>
      <c r="D123" s="58" t="s">
        <v>698</v>
      </c>
      <c r="E123" s="7">
        <v>38672</v>
      </c>
      <c r="F123" s="5" t="str">
        <f t="shared" si="29"/>
        <v>STIPEJAL</v>
      </c>
      <c r="G123" s="8" t="s">
        <v>602</v>
      </c>
      <c r="H123" s="8" t="s">
        <v>652</v>
      </c>
      <c r="I123" s="8" t="s">
        <v>697</v>
      </c>
      <c r="J123" s="5" t="s">
        <v>39</v>
      </c>
      <c r="K123" s="5" t="str">
        <f t="shared" si="20"/>
        <v>1 2 08 3 PR18 26</v>
      </c>
      <c r="L123" s="21" t="s">
        <v>1210</v>
      </c>
      <c r="M123" s="22">
        <v>12484</v>
      </c>
      <c r="N123" s="22">
        <v>1000</v>
      </c>
      <c r="O123" s="22">
        <v>955</v>
      </c>
      <c r="P123" s="22">
        <f t="shared" si="21"/>
        <v>14439</v>
      </c>
      <c r="Q123" s="22">
        <v>13184</v>
      </c>
      <c r="R123" s="22">
        <v>15139</v>
      </c>
      <c r="S123" s="22">
        <f t="shared" si="22"/>
        <v>700</v>
      </c>
      <c r="T123" s="76">
        <f t="shared" si="23"/>
        <v>5.3094660194174755E-2</v>
      </c>
      <c r="U123" s="64">
        <v>566</v>
      </c>
      <c r="V123" s="74">
        <f t="shared" si="18"/>
        <v>14005</v>
      </c>
      <c r="W123" s="70">
        <f t="shared" si="24"/>
        <v>1528.8539040000001</v>
      </c>
      <c r="X123" s="70">
        <f t="shared" si="28"/>
        <v>1435.66</v>
      </c>
      <c r="Y123" s="70">
        <f t="shared" si="25"/>
        <v>11040.486096000001</v>
      </c>
    </row>
    <row r="124" spans="1:25" x14ac:dyDescent="0.3">
      <c r="A124" s="4">
        <v>547</v>
      </c>
      <c r="B124" s="54">
        <v>1003</v>
      </c>
      <c r="C124" s="52" t="s">
        <v>2616</v>
      </c>
      <c r="D124" s="58" t="s">
        <v>699</v>
      </c>
      <c r="E124" s="7">
        <v>38672</v>
      </c>
      <c r="F124" s="5" t="str">
        <f t="shared" si="29"/>
        <v>STIPEJAL</v>
      </c>
      <c r="G124" s="8" t="s">
        <v>602</v>
      </c>
      <c r="H124" s="8" t="s">
        <v>652</v>
      </c>
      <c r="I124" s="8" t="s">
        <v>695</v>
      </c>
      <c r="J124" s="5" t="s">
        <v>39</v>
      </c>
      <c r="K124" s="5" t="str">
        <f t="shared" si="20"/>
        <v>1 2 08 3 PR18 26</v>
      </c>
      <c r="L124" s="21" t="s">
        <v>1210</v>
      </c>
      <c r="M124" s="22">
        <v>12484</v>
      </c>
      <c r="N124" s="22">
        <v>1000</v>
      </c>
      <c r="O124" s="22">
        <v>955</v>
      </c>
      <c r="P124" s="22">
        <f t="shared" si="21"/>
        <v>14439</v>
      </c>
      <c r="Q124" s="22">
        <v>13184</v>
      </c>
      <c r="R124" s="22">
        <v>15139</v>
      </c>
      <c r="S124" s="22">
        <f t="shared" si="22"/>
        <v>700</v>
      </c>
      <c r="T124" s="76">
        <f t="shared" si="23"/>
        <v>5.3094660194174755E-2</v>
      </c>
      <c r="U124" s="64">
        <v>566</v>
      </c>
      <c r="V124" s="74">
        <f t="shared" si="18"/>
        <v>14005</v>
      </c>
      <c r="W124" s="70">
        <f t="shared" si="24"/>
        <v>1528.8539040000001</v>
      </c>
      <c r="X124" s="70">
        <f t="shared" si="28"/>
        <v>1435.66</v>
      </c>
      <c r="Y124" s="70">
        <f t="shared" si="25"/>
        <v>11040.486096000001</v>
      </c>
    </row>
    <row r="125" spans="1:25" x14ac:dyDescent="0.3">
      <c r="A125" s="4">
        <v>548</v>
      </c>
      <c r="B125" s="54">
        <v>1055</v>
      </c>
      <c r="C125" s="52" t="s">
        <v>2617</v>
      </c>
      <c r="D125" s="58" t="s">
        <v>700</v>
      </c>
      <c r="E125" s="7">
        <v>38718</v>
      </c>
      <c r="F125" s="5" t="str">
        <f t="shared" si="29"/>
        <v>STIPEJAL</v>
      </c>
      <c r="G125" s="8" t="s">
        <v>602</v>
      </c>
      <c r="H125" s="8" t="s">
        <v>652</v>
      </c>
      <c r="I125" s="8" t="s">
        <v>695</v>
      </c>
      <c r="J125" s="5" t="s">
        <v>39</v>
      </c>
      <c r="K125" s="5" t="str">
        <f t="shared" si="20"/>
        <v>1 2 08 3 PR18 26</v>
      </c>
      <c r="L125" s="21" t="s">
        <v>1210</v>
      </c>
      <c r="M125" s="22">
        <v>12484</v>
      </c>
      <c r="N125" s="22">
        <v>1000</v>
      </c>
      <c r="O125" s="22">
        <v>955</v>
      </c>
      <c r="P125" s="22">
        <f t="shared" si="21"/>
        <v>14439</v>
      </c>
      <c r="Q125" s="22">
        <v>13184</v>
      </c>
      <c r="R125" s="22">
        <v>15139</v>
      </c>
      <c r="S125" s="22">
        <f t="shared" si="22"/>
        <v>700</v>
      </c>
      <c r="T125" s="76">
        <f t="shared" si="23"/>
        <v>5.3094660194174755E-2</v>
      </c>
      <c r="U125" s="64">
        <v>566</v>
      </c>
      <c r="V125" s="74">
        <f t="shared" si="18"/>
        <v>14005</v>
      </c>
      <c r="W125" s="70">
        <f t="shared" si="24"/>
        <v>1528.8539040000001</v>
      </c>
      <c r="X125" s="70">
        <f t="shared" si="28"/>
        <v>1435.66</v>
      </c>
      <c r="Y125" s="70">
        <f t="shared" si="25"/>
        <v>11040.486096000001</v>
      </c>
    </row>
    <row r="126" spans="1:25" x14ac:dyDescent="0.3">
      <c r="A126" s="4">
        <v>549</v>
      </c>
      <c r="B126" s="54">
        <v>1093</v>
      </c>
      <c r="C126" s="52" t="s">
        <v>2618</v>
      </c>
      <c r="D126" s="58" t="s">
        <v>701</v>
      </c>
      <c r="E126" s="7">
        <v>39111</v>
      </c>
      <c r="F126" s="5" t="str">
        <f t="shared" si="29"/>
        <v>SUTIPEJAL</v>
      </c>
      <c r="G126" s="8" t="s">
        <v>602</v>
      </c>
      <c r="H126" s="8" t="s">
        <v>652</v>
      </c>
      <c r="I126" s="8" t="s">
        <v>695</v>
      </c>
      <c r="J126" s="5" t="s">
        <v>39</v>
      </c>
      <c r="K126" s="5" t="str">
        <f t="shared" si="20"/>
        <v>1 2 08 3 PR18 26</v>
      </c>
      <c r="L126" s="21" t="s">
        <v>1210</v>
      </c>
      <c r="M126" s="22">
        <v>12484</v>
      </c>
      <c r="N126" s="22">
        <v>1000</v>
      </c>
      <c r="O126" s="22">
        <v>955</v>
      </c>
      <c r="P126" s="22">
        <f t="shared" si="21"/>
        <v>14439</v>
      </c>
      <c r="Q126" s="22">
        <v>13184</v>
      </c>
      <c r="R126" s="22">
        <v>15139</v>
      </c>
      <c r="S126" s="22">
        <f t="shared" si="22"/>
        <v>700</v>
      </c>
      <c r="T126" s="76">
        <f t="shared" si="23"/>
        <v>5.3094660194174755E-2</v>
      </c>
      <c r="U126" s="64">
        <v>425</v>
      </c>
      <c r="V126" s="74">
        <f t="shared" si="18"/>
        <v>13864</v>
      </c>
      <c r="W126" s="70">
        <f t="shared" si="24"/>
        <v>1503.5867040000001</v>
      </c>
      <c r="X126" s="70">
        <f t="shared" si="28"/>
        <v>1435.66</v>
      </c>
      <c r="Y126" s="70">
        <f t="shared" si="25"/>
        <v>10924.753296000001</v>
      </c>
    </row>
    <row r="127" spans="1:25" x14ac:dyDescent="0.3">
      <c r="A127" s="4">
        <v>550</v>
      </c>
      <c r="B127" s="54">
        <v>1385</v>
      </c>
      <c r="C127" s="52" t="s">
        <v>2619</v>
      </c>
      <c r="D127" s="6" t="s">
        <v>702</v>
      </c>
      <c r="E127" s="7">
        <v>43147</v>
      </c>
      <c r="F127" s="5" t="str">
        <f t="shared" si="29"/>
        <v>STIPEJAL</v>
      </c>
      <c r="G127" s="8" t="s">
        <v>602</v>
      </c>
      <c r="H127" s="8" t="s">
        <v>652</v>
      </c>
      <c r="I127" s="8" t="s">
        <v>673</v>
      </c>
      <c r="J127" s="5" t="s">
        <v>39</v>
      </c>
      <c r="K127" s="5" t="str">
        <f t="shared" si="20"/>
        <v>1 2 08 3 PR18 26</v>
      </c>
      <c r="L127" s="21" t="s">
        <v>1210</v>
      </c>
      <c r="M127" s="22">
        <v>12484</v>
      </c>
      <c r="N127" s="22">
        <v>1000</v>
      </c>
      <c r="O127" s="22">
        <v>955</v>
      </c>
      <c r="P127" s="22">
        <f t="shared" si="21"/>
        <v>14439</v>
      </c>
      <c r="Q127" s="22">
        <v>13184</v>
      </c>
      <c r="R127" s="22">
        <v>15139</v>
      </c>
      <c r="S127" s="22">
        <f t="shared" si="22"/>
        <v>700</v>
      </c>
      <c r="T127" s="76">
        <f t="shared" si="23"/>
        <v>5.3094660194174755E-2</v>
      </c>
      <c r="U127" s="64">
        <v>0</v>
      </c>
      <c r="V127" s="74">
        <f t="shared" si="18"/>
        <v>13439</v>
      </c>
      <c r="W127" s="70">
        <f t="shared" si="24"/>
        <v>1427.4267040000002</v>
      </c>
      <c r="X127" s="70">
        <f t="shared" si="28"/>
        <v>1435.66</v>
      </c>
      <c r="Y127" s="70">
        <f t="shared" si="25"/>
        <v>10575.913296000001</v>
      </c>
    </row>
    <row r="128" spans="1:25" x14ac:dyDescent="0.3">
      <c r="A128" s="4">
        <v>551</v>
      </c>
      <c r="B128" s="54">
        <v>1528</v>
      </c>
      <c r="C128" s="52" t="s">
        <v>2620</v>
      </c>
      <c r="D128" s="77" t="s">
        <v>703</v>
      </c>
      <c r="E128" s="7">
        <v>41244</v>
      </c>
      <c r="F128" s="5" t="str">
        <f t="shared" si="29"/>
        <v>SIEIPEJAL</v>
      </c>
      <c r="G128" s="8" t="s">
        <v>602</v>
      </c>
      <c r="H128" s="8" t="s">
        <v>652</v>
      </c>
      <c r="I128" s="8" t="s">
        <v>673</v>
      </c>
      <c r="J128" s="5" t="s">
        <v>39</v>
      </c>
      <c r="K128" s="5" t="str">
        <f t="shared" si="20"/>
        <v>1 2 08 3 PR18 26</v>
      </c>
      <c r="L128" s="21" t="s">
        <v>1210</v>
      </c>
      <c r="M128" s="22">
        <v>12484</v>
      </c>
      <c r="N128" s="22">
        <v>1000</v>
      </c>
      <c r="O128" s="22">
        <v>955</v>
      </c>
      <c r="P128" s="22">
        <f t="shared" si="21"/>
        <v>14439</v>
      </c>
      <c r="Q128" s="22">
        <v>13184</v>
      </c>
      <c r="R128" s="22">
        <v>15139</v>
      </c>
      <c r="S128" s="22">
        <f t="shared" si="22"/>
        <v>700</v>
      </c>
      <c r="T128" s="76">
        <f t="shared" si="23"/>
        <v>5.3094660194174755E-2</v>
      </c>
      <c r="U128" s="64">
        <v>283</v>
      </c>
      <c r="V128" s="74">
        <f t="shared" si="18"/>
        <v>13722</v>
      </c>
      <c r="W128" s="70">
        <f t="shared" si="24"/>
        <v>1478.140304</v>
      </c>
      <c r="X128" s="70">
        <f t="shared" si="28"/>
        <v>1435.66</v>
      </c>
      <c r="Y128" s="70">
        <f t="shared" si="25"/>
        <v>10808.199696</v>
      </c>
    </row>
    <row r="129" spans="1:25" x14ac:dyDescent="0.3">
      <c r="A129" s="4">
        <v>552</v>
      </c>
      <c r="B129" s="54">
        <v>1662</v>
      </c>
      <c r="C129" s="52" t="s">
        <v>2621</v>
      </c>
      <c r="D129" s="58" t="s">
        <v>704</v>
      </c>
      <c r="E129" s="7">
        <v>43313</v>
      </c>
      <c r="F129" s="5" t="str">
        <f t="shared" si="29"/>
        <v>STIPEJAL</v>
      </c>
      <c r="G129" s="8" t="s">
        <v>602</v>
      </c>
      <c r="H129" s="8" t="s">
        <v>652</v>
      </c>
      <c r="I129" s="8" t="s">
        <v>673</v>
      </c>
      <c r="J129" s="5" t="s">
        <v>39</v>
      </c>
      <c r="K129" s="5" t="str">
        <f t="shared" si="20"/>
        <v>1 2 08 3 PR18 26</v>
      </c>
      <c r="L129" s="21" t="s">
        <v>1210</v>
      </c>
      <c r="M129" s="22">
        <v>12484</v>
      </c>
      <c r="N129" s="22">
        <v>1000</v>
      </c>
      <c r="O129" s="22">
        <v>955</v>
      </c>
      <c r="P129" s="22">
        <f t="shared" si="21"/>
        <v>14439</v>
      </c>
      <c r="Q129" s="22">
        <v>13184</v>
      </c>
      <c r="R129" s="22">
        <v>15139</v>
      </c>
      <c r="S129" s="22">
        <f t="shared" si="22"/>
        <v>700</v>
      </c>
      <c r="T129" s="76">
        <f t="shared" si="23"/>
        <v>5.3094660194174755E-2</v>
      </c>
      <c r="U129" s="64">
        <v>0</v>
      </c>
      <c r="V129" s="74">
        <f t="shared" si="18"/>
        <v>13439</v>
      </c>
      <c r="W129" s="70">
        <f t="shared" si="24"/>
        <v>1427.4267040000002</v>
      </c>
      <c r="X129" s="70">
        <f t="shared" si="28"/>
        <v>1435.66</v>
      </c>
      <c r="Y129" s="70">
        <f t="shared" si="25"/>
        <v>10575.913296000001</v>
      </c>
    </row>
    <row r="130" spans="1:25" x14ac:dyDescent="0.3">
      <c r="A130" s="4">
        <v>566</v>
      </c>
      <c r="B130" s="54">
        <v>537</v>
      </c>
      <c r="C130" s="52" t="s">
        <v>2634</v>
      </c>
      <c r="D130" s="58" t="s">
        <v>721</v>
      </c>
      <c r="E130" s="7">
        <v>36526</v>
      </c>
      <c r="F130" s="5" t="str">
        <f t="shared" si="29"/>
        <v>N/A</v>
      </c>
      <c r="G130" s="8" t="s">
        <v>602</v>
      </c>
      <c r="H130" s="8" t="s">
        <v>711</v>
      </c>
      <c r="I130" s="8" t="s">
        <v>722</v>
      </c>
      <c r="J130" s="5" t="s">
        <v>13</v>
      </c>
      <c r="K130" s="5" t="str">
        <f t="shared" si="20"/>
        <v>1 2 08 3 PR18 27</v>
      </c>
      <c r="L130" s="21" t="s">
        <v>1210</v>
      </c>
      <c r="M130" s="22">
        <v>12484</v>
      </c>
      <c r="N130" s="22">
        <v>1000</v>
      </c>
      <c r="O130" s="22">
        <v>955</v>
      </c>
      <c r="P130" s="22">
        <f t="shared" si="21"/>
        <v>14439</v>
      </c>
      <c r="Q130" s="22">
        <v>13184</v>
      </c>
      <c r="R130" s="22">
        <v>15139</v>
      </c>
      <c r="S130" s="22">
        <f t="shared" si="22"/>
        <v>700</v>
      </c>
      <c r="T130" s="76">
        <f t="shared" si="23"/>
        <v>5.3094660194174755E-2</v>
      </c>
      <c r="U130" s="64">
        <v>708</v>
      </c>
      <c r="V130" s="74">
        <f t="shared" si="18"/>
        <v>14147</v>
      </c>
      <c r="W130" s="70">
        <f t="shared" si="24"/>
        <v>1554.3003040000001</v>
      </c>
      <c r="X130" s="70">
        <f t="shared" si="28"/>
        <v>1435.66</v>
      </c>
      <c r="Y130" s="70">
        <f t="shared" si="25"/>
        <v>11157.039696</v>
      </c>
    </row>
    <row r="131" spans="1:25" x14ac:dyDescent="0.3">
      <c r="A131" s="4">
        <v>616</v>
      </c>
      <c r="B131" s="54">
        <v>693</v>
      </c>
      <c r="C131" s="52" t="s">
        <v>2679</v>
      </c>
      <c r="D131" s="58" t="s">
        <v>773</v>
      </c>
      <c r="E131" s="7">
        <v>37027</v>
      </c>
      <c r="F131" s="5" t="str">
        <f t="shared" si="29"/>
        <v>STIPEJAL</v>
      </c>
      <c r="G131" s="8" t="s">
        <v>602</v>
      </c>
      <c r="H131" s="8" t="s">
        <v>734</v>
      </c>
      <c r="I131" s="8" t="s">
        <v>318</v>
      </c>
      <c r="J131" s="5" t="s">
        <v>39</v>
      </c>
      <c r="K131" s="5" t="str">
        <f t="shared" si="20"/>
        <v>1 2 08 3 PR19 84</v>
      </c>
      <c r="L131" s="21" t="s">
        <v>1210</v>
      </c>
      <c r="M131" s="22">
        <v>12484</v>
      </c>
      <c r="N131" s="22">
        <v>1000</v>
      </c>
      <c r="O131" s="22">
        <v>955</v>
      </c>
      <c r="P131" s="22">
        <f t="shared" si="21"/>
        <v>14439</v>
      </c>
      <c r="Q131" s="22">
        <v>13184</v>
      </c>
      <c r="R131" s="22">
        <v>15139</v>
      </c>
      <c r="S131" s="22">
        <f t="shared" si="22"/>
        <v>700</v>
      </c>
      <c r="T131" s="76">
        <f t="shared" si="23"/>
        <v>5.3094660194174755E-2</v>
      </c>
      <c r="U131" s="64">
        <v>566</v>
      </c>
      <c r="V131" s="74">
        <f t="shared" si="18"/>
        <v>14005</v>
      </c>
      <c r="W131" s="70">
        <f t="shared" si="24"/>
        <v>1528.8539040000001</v>
      </c>
      <c r="X131" s="70">
        <f t="shared" si="28"/>
        <v>1435.66</v>
      </c>
      <c r="Y131" s="70">
        <f t="shared" si="25"/>
        <v>11040.486096000001</v>
      </c>
    </row>
    <row r="132" spans="1:25" x14ac:dyDescent="0.3">
      <c r="A132" s="4">
        <v>617</v>
      </c>
      <c r="B132" s="54">
        <v>1389</v>
      </c>
      <c r="C132" s="52" t="s">
        <v>2680</v>
      </c>
      <c r="D132" s="58" t="s">
        <v>774</v>
      </c>
      <c r="E132" s="7">
        <v>40848</v>
      </c>
      <c r="F132" s="5" t="str">
        <f t="shared" si="29"/>
        <v>STIPEJAL</v>
      </c>
      <c r="G132" s="8" t="s">
        <v>602</v>
      </c>
      <c r="H132" s="8" t="s">
        <v>734</v>
      </c>
      <c r="I132" s="8" t="s">
        <v>226</v>
      </c>
      <c r="J132" s="5" t="s">
        <v>39</v>
      </c>
      <c r="K132" s="5" t="str">
        <f t="shared" si="20"/>
        <v>1 2 08 3 PR19 84</v>
      </c>
      <c r="L132" s="21" t="s">
        <v>1210</v>
      </c>
      <c r="M132" s="22">
        <v>12484</v>
      </c>
      <c r="N132" s="22">
        <v>1000</v>
      </c>
      <c r="O132" s="22">
        <v>955</v>
      </c>
      <c r="P132" s="22">
        <f t="shared" si="21"/>
        <v>14439</v>
      </c>
      <c r="Q132" s="22">
        <v>13184</v>
      </c>
      <c r="R132" s="22">
        <v>15139</v>
      </c>
      <c r="S132" s="22">
        <f t="shared" si="22"/>
        <v>700</v>
      </c>
      <c r="T132" s="76">
        <f t="shared" si="23"/>
        <v>5.3094660194174755E-2</v>
      </c>
      <c r="U132" s="64">
        <v>283</v>
      </c>
      <c r="V132" s="74">
        <f t="shared" si="18"/>
        <v>13722</v>
      </c>
      <c r="W132" s="70">
        <f t="shared" si="24"/>
        <v>1478.140304</v>
      </c>
      <c r="X132" s="70">
        <f t="shared" si="28"/>
        <v>1435.66</v>
      </c>
      <c r="Y132" s="70">
        <f t="shared" si="25"/>
        <v>10808.199696</v>
      </c>
    </row>
    <row r="133" spans="1:25" hidden="1" x14ac:dyDescent="0.3">
      <c r="A133" s="4">
        <v>127</v>
      </c>
      <c r="B133" s="54">
        <v>551</v>
      </c>
      <c r="C133" s="52" t="s">
        <v>2226</v>
      </c>
      <c r="D133" s="58" t="s">
        <v>172</v>
      </c>
      <c r="E133" s="7">
        <v>36585</v>
      </c>
      <c r="F133" s="5" t="str">
        <f t="shared" si="29"/>
        <v>N/A</v>
      </c>
      <c r="G133" s="8" t="s">
        <v>131</v>
      </c>
      <c r="H133" s="6" t="s">
        <v>158</v>
      </c>
      <c r="I133" s="8" t="s">
        <v>173</v>
      </c>
      <c r="J133" s="5" t="s">
        <v>13</v>
      </c>
      <c r="K133" s="5" t="str">
        <f t="shared" si="20"/>
        <v>1 1 04 2 PR12 75</v>
      </c>
      <c r="L133" s="21" t="s">
        <v>1210</v>
      </c>
      <c r="M133" s="22">
        <v>30265</v>
      </c>
      <c r="N133" s="22">
        <v>2411</v>
      </c>
      <c r="O133" s="22">
        <v>1189</v>
      </c>
      <c r="P133" s="22">
        <f t="shared" si="21"/>
        <v>33865</v>
      </c>
      <c r="Q133" s="22">
        <v>30265</v>
      </c>
      <c r="R133" s="22">
        <v>33865</v>
      </c>
      <c r="S133" s="22">
        <f t="shared" si="22"/>
        <v>0</v>
      </c>
      <c r="T133" s="76">
        <f t="shared" si="23"/>
        <v>0</v>
      </c>
      <c r="U133" s="64">
        <v>708</v>
      </c>
      <c r="V133" s="74">
        <f t="shared" si="18"/>
        <v>32162</v>
      </c>
      <c r="W133" s="70">
        <f t="shared" si="24"/>
        <v>4782.5883040000008</v>
      </c>
      <c r="X133" s="70">
        <f t="shared" si="28"/>
        <v>3480.4750000000004</v>
      </c>
      <c r="Y133" s="70">
        <f t="shared" si="25"/>
        <v>23898.936695999997</v>
      </c>
    </row>
    <row r="134" spans="1:25" x14ac:dyDescent="0.3">
      <c r="A134" s="4">
        <v>636</v>
      </c>
      <c r="B134" s="54">
        <v>909</v>
      </c>
      <c r="C134" s="52" t="s">
        <v>2698</v>
      </c>
      <c r="D134" s="58" t="s">
        <v>795</v>
      </c>
      <c r="E134" s="7">
        <v>38062</v>
      </c>
      <c r="F134" s="5" t="str">
        <f t="shared" si="29"/>
        <v>SIEIPEJAL</v>
      </c>
      <c r="G134" s="8" t="s">
        <v>602</v>
      </c>
      <c r="H134" s="8" t="s">
        <v>781</v>
      </c>
      <c r="I134" s="8" t="s">
        <v>318</v>
      </c>
      <c r="J134" s="5" t="s">
        <v>39</v>
      </c>
      <c r="K134" s="5" t="str">
        <f t="shared" si="20"/>
        <v>1 2 08 3 PR20 85</v>
      </c>
      <c r="L134" s="21" t="s">
        <v>1210</v>
      </c>
      <c r="M134" s="22">
        <v>12484</v>
      </c>
      <c r="N134" s="22">
        <v>1000</v>
      </c>
      <c r="O134" s="22">
        <v>955</v>
      </c>
      <c r="P134" s="22">
        <f t="shared" si="21"/>
        <v>14439</v>
      </c>
      <c r="Q134" s="22">
        <v>13184</v>
      </c>
      <c r="R134" s="22">
        <v>15139</v>
      </c>
      <c r="S134" s="22">
        <f t="shared" si="22"/>
        <v>700</v>
      </c>
      <c r="T134" s="76">
        <f t="shared" si="23"/>
        <v>5.3094660194174755E-2</v>
      </c>
      <c r="U134" s="64">
        <v>566</v>
      </c>
      <c r="V134" s="74">
        <f t="shared" si="18"/>
        <v>14005</v>
      </c>
      <c r="W134" s="70">
        <f t="shared" si="24"/>
        <v>1528.8539040000001</v>
      </c>
      <c r="X134" s="70">
        <f t="shared" si="28"/>
        <v>1435.66</v>
      </c>
      <c r="Y134" s="70">
        <f t="shared" si="25"/>
        <v>11040.486096000001</v>
      </c>
    </row>
    <row r="135" spans="1:25" x14ac:dyDescent="0.3">
      <c r="A135" s="4">
        <v>677</v>
      </c>
      <c r="B135" s="54">
        <v>1679</v>
      </c>
      <c r="C135" s="52" t="s">
        <v>2736</v>
      </c>
      <c r="D135" s="58" t="s">
        <v>841</v>
      </c>
      <c r="E135" s="7">
        <v>43497</v>
      </c>
      <c r="F135" s="5" t="str">
        <f t="shared" si="29"/>
        <v>SIEIPEJAL</v>
      </c>
      <c r="G135" s="8" t="s">
        <v>807</v>
      </c>
      <c r="H135" s="8" t="s">
        <v>808</v>
      </c>
      <c r="I135" s="8" t="s">
        <v>318</v>
      </c>
      <c r="J135" s="5" t="s">
        <v>39</v>
      </c>
      <c r="K135" s="5" t="str">
        <f t="shared" si="20"/>
        <v>1 2 22 4 PR24 22</v>
      </c>
      <c r="L135" s="21" t="s">
        <v>1210</v>
      </c>
      <c r="M135" s="22">
        <v>12484</v>
      </c>
      <c r="N135" s="22">
        <v>1000</v>
      </c>
      <c r="O135" s="22">
        <v>955</v>
      </c>
      <c r="P135" s="22">
        <f t="shared" si="21"/>
        <v>14439</v>
      </c>
      <c r="Q135" s="22">
        <v>13184</v>
      </c>
      <c r="R135" s="22">
        <v>15139</v>
      </c>
      <c r="S135" s="22">
        <f t="shared" si="22"/>
        <v>700</v>
      </c>
      <c r="T135" s="76">
        <f t="shared" si="23"/>
        <v>5.3094660194174755E-2</v>
      </c>
      <c r="U135" s="64">
        <v>0</v>
      </c>
      <c r="V135" s="74">
        <f t="shared" ref="V135:V198" si="30">O135+M135+U135</f>
        <v>13439</v>
      </c>
      <c r="W135" s="70">
        <f t="shared" si="24"/>
        <v>1427.4267040000002</v>
      </c>
      <c r="X135" s="70">
        <f t="shared" si="28"/>
        <v>1435.66</v>
      </c>
      <c r="Y135" s="70">
        <f t="shared" si="25"/>
        <v>10575.913296000001</v>
      </c>
    </row>
    <row r="136" spans="1:25" x14ac:dyDescent="0.3">
      <c r="A136" s="4">
        <v>685</v>
      </c>
      <c r="B136" s="54">
        <v>1333</v>
      </c>
      <c r="C136" s="52" t="s">
        <v>2744</v>
      </c>
      <c r="D136" s="58" t="s">
        <v>849</v>
      </c>
      <c r="E136" s="7">
        <v>43116</v>
      </c>
      <c r="F136" s="5" t="str">
        <f t="shared" si="29"/>
        <v>SIEIPEJAL</v>
      </c>
      <c r="G136" s="8" t="s">
        <v>807</v>
      </c>
      <c r="H136" s="8" t="s">
        <v>808</v>
      </c>
      <c r="I136" s="8" t="s">
        <v>226</v>
      </c>
      <c r="J136" s="5" t="s">
        <v>39</v>
      </c>
      <c r="K136" s="5" t="str">
        <f t="shared" si="20"/>
        <v>1 2 22 4 PR24 22</v>
      </c>
      <c r="L136" s="21" t="s">
        <v>1210</v>
      </c>
      <c r="M136" s="22">
        <v>12484</v>
      </c>
      <c r="N136" s="22">
        <v>1000</v>
      </c>
      <c r="O136" s="22">
        <v>955</v>
      </c>
      <c r="P136" s="22">
        <f t="shared" si="21"/>
        <v>14439</v>
      </c>
      <c r="Q136" s="22">
        <v>13184</v>
      </c>
      <c r="R136" s="22">
        <v>15139</v>
      </c>
      <c r="S136" s="22">
        <f t="shared" si="22"/>
        <v>700</v>
      </c>
      <c r="T136" s="76">
        <f t="shared" si="23"/>
        <v>5.3094660194174755E-2</v>
      </c>
      <c r="U136" s="64">
        <v>0</v>
      </c>
      <c r="V136" s="74">
        <f t="shared" si="30"/>
        <v>13439</v>
      </c>
      <c r="W136" s="70">
        <f t="shared" si="24"/>
        <v>1427.4267040000002</v>
      </c>
      <c r="X136" s="70">
        <f t="shared" si="28"/>
        <v>1435.66</v>
      </c>
      <c r="Y136" s="70">
        <f t="shared" si="25"/>
        <v>10575.913296000001</v>
      </c>
    </row>
    <row r="137" spans="1:25" x14ac:dyDescent="0.3">
      <c r="A137" s="4">
        <v>686</v>
      </c>
      <c r="B137" s="54">
        <v>1950</v>
      </c>
      <c r="C137" s="72" t="s">
        <v>2887</v>
      </c>
      <c r="D137" s="58" t="s">
        <v>893</v>
      </c>
      <c r="E137" s="7">
        <v>44229</v>
      </c>
      <c r="F137" s="5" t="str">
        <f t="shared" si="29"/>
        <v>SIEIPEJAL</v>
      </c>
      <c r="G137" s="8" t="s">
        <v>807</v>
      </c>
      <c r="H137" s="8" t="s">
        <v>808</v>
      </c>
      <c r="I137" s="8" t="s">
        <v>226</v>
      </c>
      <c r="J137" s="5" t="s">
        <v>39</v>
      </c>
      <c r="K137" s="5" t="str">
        <f t="shared" si="20"/>
        <v>1 2 22 4 PR24 22</v>
      </c>
      <c r="L137" s="21" t="s">
        <v>1210</v>
      </c>
      <c r="M137" s="22">
        <v>12484</v>
      </c>
      <c r="N137" s="22">
        <v>1000</v>
      </c>
      <c r="O137" s="22">
        <v>955</v>
      </c>
      <c r="P137" s="22">
        <f t="shared" si="21"/>
        <v>14439</v>
      </c>
      <c r="Q137" s="22">
        <v>13184</v>
      </c>
      <c r="R137" s="22">
        <v>15139</v>
      </c>
      <c r="S137" s="22">
        <f t="shared" si="22"/>
        <v>700</v>
      </c>
      <c r="T137" s="76">
        <f t="shared" si="23"/>
        <v>5.3094660194174755E-2</v>
      </c>
      <c r="U137" s="64">
        <v>0</v>
      </c>
      <c r="V137" s="74">
        <f t="shared" si="30"/>
        <v>13439</v>
      </c>
      <c r="W137" s="70">
        <f t="shared" si="24"/>
        <v>1427.4267040000002</v>
      </c>
      <c r="X137" s="70">
        <f t="shared" si="28"/>
        <v>1435.66</v>
      </c>
      <c r="Y137" s="70">
        <f t="shared" si="25"/>
        <v>10575.913296000001</v>
      </c>
    </row>
    <row r="138" spans="1:25" hidden="1" x14ac:dyDescent="0.3">
      <c r="A138" s="4">
        <v>132</v>
      </c>
      <c r="B138" s="54">
        <v>2099</v>
      </c>
      <c r="C138" s="52" t="s">
        <v>2231</v>
      </c>
      <c r="D138" s="59" t="s">
        <v>179</v>
      </c>
      <c r="E138" s="7">
        <v>43440</v>
      </c>
      <c r="F138" s="5" t="str">
        <f t="shared" si="29"/>
        <v>N/A</v>
      </c>
      <c r="G138" s="8" t="s">
        <v>180</v>
      </c>
      <c r="H138" s="8" t="s">
        <v>181</v>
      </c>
      <c r="I138" s="8" t="s">
        <v>182</v>
      </c>
      <c r="J138" s="5" t="s">
        <v>13</v>
      </c>
      <c r="K138" s="5" t="str">
        <f t="shared" si="20"/>
        <v>1 1 05 1 PR02 13</v>
      </c>
      <c r="L138" s="21" t="s">
        <v>1207</v>
      </c>
      <c r="M138" s="22">
        <v>35981</v>
      </c>
      <c r="N138" s="22">
        <v>1680</v>
      </c>
      <c r="O138" s="22">
        <v>1191</v>
      </c>
      <c r="P138" s="22">
        <f t="shared" si="21"/>
        <v>38852</v>
      </c>
      <c r="Q138" s="22">
        <v>35981</v>
      </c>
      <c r="R138" s="22">
        <v>38852</v>
      </c>
      <c r="S138" s="22">
        <f t="shared" si="22"/>
        <v>0</v>
      </c>
      <c r="T138" s="76">
        <f t="shared" si="23"/>
        <v>0</v>
      </c>
      <c r="U138" s="64">
        <v>0</v>
      </c>
      <c r="V138" s="74">
        <f t="shared" si="30"/>
        <v>37172</v>
      </c>
      <c r="W138" s="70">
        <f t="shared" si="24"/>
        <v>5680.3803040000003</v>
      </c>
      <c r="X138" s="70">
        <f t="shared" si="28"/>
        <v>4137.8150000000005</v>
      </c>
      <c r="Y138" s="70">
        <f t="shared" si="25"/>
        <v>27353.804695999999</v>
      </c>
    </row>
    <row r="139" spans="1:25" x14ac:dyDescent="0.3">
      <c r="A139" s="4">
        <v>852</v>
      </c>
      <c r="B139" s="54">
        <v>1480</v>
      </c>
      <c r="C139" s="52" t="s">
        <v>2879</v>
      </c>
      <c r="D139" s="59" t="s">
        <v>986</v>
      </c>
      <c r="E139" s="7">
        <v>43147</v>
      </c>
      <c r="F139" s="5" t="str">
        <f t="shared" si="29"/>
        <v>STIPEJAL</v>
      </c>
      <c r="G139" s="6" t="s">
        <v>807</v>
      </c>
      <c r="H139" s="8" t="s">
        <v>938</v>
      </c>
      <c r="I139" s="8" t="s">
        <v>226</v>
      </c>
      <c r="J139" s="5" t="s">
        <v>39</v>
      </c>
      <c r="K139" s="5" t="str">
        <f t="shared" si="20"/>
        <v>1 2 22 4 PR24 89</v>
      </c>
      <c r="L139" s="21" t="s">
        <v>1210</v>
      </c>
      <c r="M139" s="22">
        <v>12484</v>
      </c>
      <c r="N139" s="22">
        <v>1000</v>
      </c>
      <c r="O139" s="22">
        <v>955</v>
      </c>
      <c r="P139" s="22">
        <f t="shared" si="21"/>
        <v>14439</v>
      </c>
      <c r="Q139" s="22">
        <v>13184</v>
      </c>
      <c r="R139" s="22">
        <v>15139</v>
      </c>
      <c r="S139" s="22">
        <f t="shared" si="22"/>
        <v>700</v>
      </c>
      <c r="T139" s="76">
        <f t="shared" si="23"/>
        <v>5.3094660194174755E-2</v>
      </c>
      <c r="U139" s="64">
        <v>0</v>
      </c>
      <c r="V139" s="74">
        <f t="shared" si="30"/>
        <v>13439</v>
      </c>
      <c r="W139" s="70">
        <f t="shared" si="24"/>
        <v>1427.4267040000002</v>
      </c>
      <c r="X139" s="70">
        <f t="shared" si="28"/>
        <v>1435.66</v>
      </c>
      <c r="Y139" s="70">
        <f t="shared" si="25"/>
        <v>10575.913296000001</v>
      </c>
    </row>
    <row r="140" spans="1:25" x14ac:dyDescent="0.3">
      <c r="A140" s="4">
        <v>59</v>
      </c>
      <c r="B140" s="54">
        <v>2253</v>
      </c>
      <c r="C140" s="52" t="s">
        <v>2171</v>
      </c>
      <c r="D140" s="59" t="s">
        <v>99</v>
      </c>
      <c r="E140" s="7">
        <v>43531</v>
      </c>
      <c r="F140" s="5" t="str">
        <f t="shared" si="29"/>
        <v>N/A</v>
      </c>
      <c r="G140" s="6" t="s">
        <v>61</v>
      </c>
      <c r="H140" s="8" t="s">
        <v>62</v>
      </c>
      <c r="I140" s="8" t="s">
        <v>56</v>
      </c>
      <c r="J140" s="5" t="s">
        <v>19</v>
      </c>
      <c r="K140" s="5" t="str">
        <f t="shared" si="20"/>
        <v>1 1 02 2 PR10 69</v>
      </c>
      <c r="L140" s="21" t="s">
        <v>1110</v>
      </c>
      <c r="M140" s="22">
        <v>10720</v>
      </c>
      <c r="N140" s="22">
        <v>0</v>
      </c>
      <c r="O140" s="22">
        <v>0</v>
      </c>
      <c r="P140" s="22">
        <f t="shared" si="21"/>
        <v>10720</v>
      </c>
      <c r="Q140" s="22">
        <v>11320</v>
      </c>
      <c r="R140" s="22">
        <v>11320</v>
      </c>
      <c r="S140" s="22">
        <f t="shared" si="22"/>
        <v>600</v>
      </c>
      <c r="T140" s="76">
        <f t="shared" si="23"/>
        <v>5.3003533568904596E-2</v>
      </c>
      <c r="U140" s="64">
        <v>0</v>
      </c>
      <c r="V140" s="74">
        <f t="shared" si="30"/>
        <v>10720</v>
      </c>
      <c r="W140" s="70">
        <f t="shared" si="24"/>
        <v>948.95280000000002</v>
      </c>
      <c r="X140" s="70">
        <v>0</v>
      </c>
      <c r="Y140" s="70">
        <f t="shared" si="25"/>
        <v>9771.0472000000009</v>
      </c>
    </row>
    <row r="141" spans="1:25" x14ac:dyDescent="0.3">
      <c r="A141" s="4">
        <v>108</v>
      </c>
      <c r="B141" s="54">
        <v>2386</v>
      </c>
      <c r="C141" s="52" t="s">
        <v>2043</v>
      </c>
      <c r="D141" s="58" t="s">
        <v>2003</v>
      </c>
      <c r="E141" s="7">
        <v>44138</v>
      </c>
      <c r="F141" s="5" t="str">
        <f>IFERROR(VLOOKUP(B139,SINDICATO,5,FALSE),"N/A")</f>
        <v>STIPEJAL</v>
      </c>
      <c r="G141" s="8" t="s">
        <v>131</v>
      </c>
      <c r="H141" s="8" t="s">
        <v>132</v>
      </c>
      <c r="I141" s="8" t="s">
        <v>56</v>
      </c>
      <c r="J141" s="5" t="s">
        <v>19</v>
      </c>
      <c r="K141" s="5" t="str">
        <f t="shared" si="20"/>
        <v>1 1 04 1 PR05 61</v>
      </c>
      <c r="L141" s="21" t="s">
        <v>1110</v>
      </c>
      <c r="M141" s="22">
        <v>10720</v>
      </c>
      <c r="N141" s="22">
        <v>0</v>
      </c>
      <c r="O141" s="22">
        <v>0</v>
      </c>
      <c r="P141" s="22">
        <f t="shared" si="21"/>
        <v>10720</v>
      </c>
      <c r="Q141" s="22">
        <v>11320</v>
      </c>
      <c r="R141" s="22">
        <v>11320</v>
      </c>
      <c r="S141" s="22">
        <f t="shared" si="22"/>
        <v>600</v>
      </c>
      <c r="T141" s="76">
        <f t="shared" si="23"/>
        <v>5.3003533568904596E-2</v>
      </c>
      <c r="U141" s="64">
        <v>0</v>
      </c>
      <c r="V141" s="74">
        <f t="shared" si="30"/>
        <v>10720</v>
      </c>
      <c r="W141" s="70">
        <f t="shared" si="24"/>
        <v>948.95280000000002</v>
      </c>
      <c r="X141" s="70">
        <v>0</v>
      </c>
      <c r="Y141" s="70">
        <f t="shared" si="25"/>
        <v>9771.0472000000009</v>
      </c>
    </row>
    <row r="142" spans="1:25" x14ac:dyDescent="0.3">
      <c r="A142" s="4">
        <v>109</v>
      </c>
      <c r="B142" s="54">
        <v>2260</v>
      </c>
      <c r="C142" s="52" t="s">
        <v>2212</v>
      </c>
      <c r="D142" s="58" t="s">
        <v>150</v>
      </c>
      <c r="E142" s="7">
        <v>43530</v>
      </c>
      <c r="F142" s="5" t="str">
        <f t="shared" ref="F142:F147" si="31">IFERROR(VLOOKUP(B142,SINDICATO,5,FALSE),"N/A")</f>
        <v>N/A</v>
      </c>
      <c r="G142" s="8" t="s">
        <v>131</v>
      </c>
      <c r="H142" s="8" t="s">
        <v>158</v>
      </c>
      <c r="I142" s="8" t="s">
        <v>56</v>
      </c>
      <c r="J142" s="5" t="s">
        <v>19</v>
      </c>
      <c r="K142" s="5" t="str">
        <f t="shared" si="20"/>
        <v>1 1 04 2 PR12 75</v>
      </c>
      <c r="L142" s="21" t="s">
        <v>1110</v>
      </c>
      <c r="M142" s="22">
        <v>10720</v>
      </c>
      <c r="N142" s="22">
        <v>0</v>
      </c>
      <c r="O142" s="22">
        <v>0</v>
      </c>
      <c r="P142" s="22">
        <f t="shared" si="21"/>
        <v>10720</v>
      </c>
      <c r="Q142" s="22">
        <v>11320</v>
      </c>
      <c r="R142" s="22">
        <v>11320</v>
      </c>
      <c r="S142" s="22">
        <f t="shared" si="22"/>
        <v>600</v>
      </c>
      <c r="T142" s="76">
        <f t="shared" si="23"/>
        <v>5.3003533568904596E-2</v>
      </c>
      <c r="U142" s="64">
        <v>0</v>
      </c>
      <c r="V142" s="74">
        <f t="shared" si="30"/>
        <v>10720</v>
      </c>
      <c r="W142" s="70">
        <f t="shared" si="24"/>
        <v>948.95280000000002</v>
      </c>
      <c r="X142" s="70">
        <v>0</v>
      </c>
      <c r="Y142" s="70">
        <f t="shared" si="25"/>
        <v>9771.0472000000009</v>
      </c>
    </row>
    <row r="143" spans="1:25" x14ac:dyDescent="0.3">
      <c r="A143" s="4">
        <v>126</v>
      </c>
      <c r="B143" s="54">
        <v>1582</v>
      </c>
      <c r="C143" s="52" t="s">
        <v>2225</v>
      </c>
      <c r="D143" s="59" t="s">
        <v>171</v>
      </c>
      <c r="E143" s="7">
        <v>43440</v>
      </c>
      <c r="F143" s="5" t="str">
        <f t="shared" si="31"/>
        <v>N/A</v>
      </c>
      <c r="G143" s="8" t="s">
        <v>131</v>
      </c>
      <c r="H143" s="6" t="s">
        <v>132</v>
      </c>
      <c r="I143" s="8" t="s">
        <v>56</v>
      </c>
      <c r="J143" s="5" t="s">
        <v>19</v>
      </c>
      <c r="K143" s="5" t="str">
        <f t="shared" ref="K143:K206" si="32">VLOOKUP(H143,estructura,2,FALSE)</f>
        <v>1 1 04 1 PR05 61</v>
      </c>
      <c r="L143" s="21" t="s">
        <v>1110</v>
      </c>
      <c r="M143" s="22">
        <v>10720</v>
      </c>
      <c r="N143" s="22">
        <v>0</v>
      </c>
      <c r="O143" s="22">
        <v>0</v>
      </c>
      <c r="P143" s="22">
        <f t="shared" ref="P143:P206" si="33">SUM(M143:O143)</f>
        <v>10720</v>
      </c>
      <c r="Q143" s="22">
        <v>11320</v>
      </c>
      <c r="R143" s="22">
        <v>11320</v>
      </c>
      <c r="S143" s="22">
        <f t="shared" ref="S143:S206" si="34">Q143-M143</f>
        <v>600</v>
      </c>
      <c r="T143" s="76">
        <f t="shared" ref="T143:T206" si="35">S143/Q143</f>
        <v>5.3003533568904596E-2</v>
      </c>
      <c r="U143" s="64">
        <v>0</v>
      </c>
      <c r="V143" s="74">
        <f t="shared" si="30"/>
        <v>10720</v>
      </c>
      <c r="W143" s="70">
        <f t="shared" ref="W143:W206" si="36">IF(V143&gt;0,((V143-(VLOOKUP(V143,$AA$10:$AD$20,1)))*(VLOOKUP(V143,$AA$10:$AD$20,4)))+(VLOOKUP(V143,$AA$10:$AD$20,3)),0)</f>
        <v>948.95280000000002</v>
      </c>
      <c r="X143" s="70">
        <v>0</v>
      </c>
      <c r="Y143" s="70">
        <f t="shared" ref="Y143:Y206" si="37">V143-W143-X143</f>
        <v>9771.0472000000009</v>
      </c>
    </row>
    <row r="144" spans="1:25" x14ac:dyDescent="0.3">
      <c r="A144" s="4">
        <v>215</v>
      </c>
      <c r="B144" s="54">
        <v>1757</v>
      </c>
      <c r="C144" s="52" t="s">
        <v>2309</v>
      </c>
      <c r="D144" s="59" t="s">
        <v>291</v>
      </c>
      <c r="E144" s="7">
        <v>41883</v>
      </c>
      <c r="F144" s="5" t="str">
        <f t="shared" si="31"/>
        <v>N/A</v>
      </c>
      <c r="G144" s="8" t="s">
        <v>180</v>
      </c>
      <c r="H144" s="8" t="s">
        <v>271</v>
      </c>
      <c r="I144" s="8" t="s">
        <v>56</v>
      </c>
      <c r="J144" s="5" t="s">
        <v>19</v>
      </c>
      <c r="K144" s="5" t="str">
        <f t="shared" si="32"/>
        <v>1 1 05 2 PR15 80</v>
      </c>
      <c r="L144" s="21" t="s">
        <v>1110</v>
      </c>
      <c r="M144" s="22">
        <v>10720</v>
      </c>
      <c r="N144" s="22">
        <v>0</v>
      </c>
      <c r="O144" s="22">
        <v>0</v>
      </c>
      <c r="P144" s="22">
        <f t="shared" si="33"/>
        <v>10720</v>
      </c>
      <c r="Q144" s="22">
        <v>11320</v>
      </c>
      <c r="R144" s="22">
        <v>11320</v>
      </c>
      <c r="S144" s="22">
        <f t="shared" si="34"/>
        <v>600</v>
      </c>
      <c r="T144" s="76">
        <f t="shared" si="35"/>
        <v>5.3003533568904596E-2</v>
      </c>
      <c r="U144" s="64">
        <v>0</v>
      </c>
      <c r="V144" s="74">
        <f t="shared" si="30"/>
        <v>10720</v>
      </c>
      <c r="W144" s="70">
        <f t="shared" si="36"/>
        <v>948.95280000000002</v>
      </c>
      <c r="X144" s="70">
        <v>0</v>
      </c>
      <c r="Y144" s="70">
        <f t="shared" si="37"/>
        <v>9771.0472000000009</v>
      </c>
    </row>
    <row r="145" spans="1:25" x14ac:dyDescent="0.3">
      <c r="A145" s="4">
        <v>216</v>
      </c>
      <c r="B145" s="54">
        <v>0</v>
      </c>
      <c r="C145" s="52" t="s">
        <v>2101</v>
      </c>
      <c r="D145" s="59" t="s">
        <v>16</v>
      </c>
      <c r="E145" s="7">
        <v>43830</v>
      </c>
      <c r="F145" s="5" t="str">
        <f t="shared" si="31"/>
        <v>N/A</v>
      </c>
      <c r="G145" s="8" t="s">
        <v>180</v>
      </c>
      <c r="H145" s="8" t="s">
        <v>329</v>
      </c>
      <c r="I145" s="8" t="s">
        <v>56</v>
      </c>
      <c r="J145" s="5" t="s">
        <v>19</v>
      </c>
      <c r="K145" s="5" t="str">
        <f t="shared" si="32"/>
        <v>1 1 05 2 PR28 81</v>
      </c>
      <c r="L145" s="21" t="s">
        <v>1110</v>
      </c>
      <c r="M145" s="22">
        <v>10720</v>
      </c>
      <c r="N145" s="22">
        <v>0</v>
      </c>
      <c r="O145" s="22">
        <v>0</v>
      </c>
      <c r="P145" s="22">
        <f t="shared" si="33"/>
        <v>10720</v>
      </c>
      <c r="Q145" s="22">
        <v>11320</v>
      </c>
      <c r="R145" s="22">
        <v>11320</v>
      </c>
      <c r="S145" s="22">
        <f t="shared" si="34"/>
        <v>600</v>
      </c>
      <c r="T145" s="76">
        <f t="shared" si="35"/>
        <v>5.3003533568904596E-2</v>
      </c>
      <c r="U145" s="64">
        <v>0</v>
      </c>
      <c r="V145" s="74">
        <f t="shared" si="30"/>
        <v>10720</v>
      </c>
      <c r="W145" s="70">
        <f t="shared" si="36"/>
        <v>948.95280000000002</v>
      </c>
      <c r="X145" s="70">
        <v>0</v>
      </c>
      <c r="Y145" s="70">
        <f t="shared" si="37"/>
        <v>9771.0472000000009</v>
      </c>
    </row>
    <row r="146" spans="1:25" x14ac:dyDescent="0.3">
      <c r="A146" s="4">
        <v>256</v>
      </c>
      <c r="B146" s="54">
        <v>2256</v>
      </c>
      <c r="C146" s="52" t="s">
        <v>2346</v>
      </c>
      <c r="D146" s="58" t="s">
        <v>344</v>
      </c>
      <c r="E146" s="7">
        <v>43540</v>
      </c>
      <c r="F146" s="5" t="str">
        <f t="shared" si="31"/>
        <v>N/A</v>
      </c>
      <c r="G146" s="8" t="s">
        <v>180</v>
      </c>
      <c r="H146" s="8" t="s">
        <v>230</v>
      </c>
      <c r="I146" s="8" t="s">
        <v>56</v>
      </c>
      <c r="J146" s="5" t="s">
        <v>19</v>
      </c>
      <c r="K146" s="5" t="str">
        <f t="shared" si="32"/>
        <v>1 1 05 1 PR02 18</v>
      </c>
      <c r="L146" s="21" t="s">
        <v>1110</v>
      </c>
      <c r="M146" s="22">
        <v>10720</v>
      </c>
      <c r="N146" s="22">
        <v>0</v>
      </c>
      <c r="O146" s="22">
        <v>0</v>
      </c>
      <c r="P146" s="22">
        <f t="shared" si="33"/>
        <v>10720</v>
      </c>
      <c r="Q146" s="22">
        <v>11320</v>
      </c>
      <c r="R146" s="22">
        <v>11320</v>
      </c>
      <c r="S146" s="22">
        <f t="shared" si="34"/>
        <v>600</v>
      </c>
      <c r="T146" s="76">
        <f t="shared" si="35"/>
        <v>5.3003533568904596E-2</v>
      </c>
      <c r="U146" s="64">
        <v>0</v>
      </c>
      <c r="V146" s="74">
        <f t="shared" si="30"/>
        <v>10720</v>
      </c>
      <c r="W146" s="70">
        <f t="shared" si="36"/>
        <v>948.95280000000002</v>
      </c>
      <c r="X146" s="70">
        <v>0</v>
      </c>
      <c r="Y146" s="70">
        <f t="shared" si="37"/>
        <v>9771.0472000000009</v>
      </c>
    </row>
    <row r="147" spans="1:25" x14ac:dyDescent="0.3">
      <c r="A147" s="4">
        <v>364</v>
      </c>
      <c r="B147" s="54">
        <v>1956</v>
      </c>
      <c r="C147" s="52" t="s">
        <v>2442</v>
      </c>
      <c r="D147" s="58" t="s">
        <v>483</v>
      </c>
      <c r="E147" s="7">
        <v>42704</v>
      </c>
      <c r="F147" s="5" t="str">
        <f t="shared" si="31"/>
        <v>N/A</v>
      </c>
      <c r="G147" s="8" t="s">
        <v>454</v>
      </c>
      <c r="H147" s="8" t="s">
        <v>475</v>
      </c>
      <c r="I147" s="8" t="s">
        <v>282</v>
      </c>
      <c r="J147" s="5" t="s">
        <v>19</v>
      </c>
      <c r="K147" s="5" t="str">
        <f t="shared" si="32"/>
        <v>1 1 07 2 PR07 65</v>
      </c>
      <c r="L147" s="21" t="s">
        <v>1110</v>
      </c>
      <c r="M147" s="22">
        <v>10720</v>
      </c>
      <c r="N147" s="22">
        <v>0</v>
      </c>
      <c r="O147" s="22">
        <v>0</v>
      </c>
      <c r="P147" s="22">
        <f t="shared" si="33"/>
        <v>10720</v>
      </c>
      <c r="Q147" s="22">
        <v>11320</v>
      </c>
      <c r="R147" s="22">
        <v>11320</v>
      </c>
      <c r="S147" s="22">
        <f t="shared" si="34"/>
        <v>600</v>
      </c>
      <c r="T147" s="76">
        <f t="shared" si="35"/>
        <v>5.3003533568904596E-2</v>
      </c>
      <c r="U147" s="64">
        <v>0</v>
      </c>
      <c r="V147" s="74">
        <f t="shared" si="30"/>
        <v>10720</v>
      </c>
      <c r="W147" s="70">
        <f t="shared" si="36"/>
        <v>948.95280000000002</v>
      </c>
      <c r="X147" s="70">
        <v>0</v>
      </c>
      <c r="Y147" s="70">
        <f t="shared" si="37"/>
        <v>9771.0472000000009</v>
      </c>
    </row>
    <row r="148" spans="1:25" x14ac:dyDescent="0.3">
      <c r="A148" s="4">
        <v>477</v>
      </c>
      <c r="B148" s="56">
        <v>2388</v>
      </c>
      <c r="C148" s="52" t="s">
        <v>2120</v>
      </c>
      <c r="D148" s="57" t="s">
        <v>2014</v>
      </c>
      <c r="E148" s="7">
        <v>44152</v>
      </c>
      <c r="F148" s="5" t="str">
        <f>IFERROR(VLOOKUP(B225,SINDICATO,5,FALSE),"N/A")</f>
        <v>STIPEJAL</v>
      </c>
      <c r="G148" s="8" t="s">
        <v>602</v>
      </c>
      <c r="H148" s="8" t="s">
        <v>603</v>
      </c>
      <c r="I148" s="8" t="s">
        <v>56</v>
      </c>
      <c r="J148" s="5" t="s">
        <v>19</v>
      </c>
      <c r="K148" s="5" t="str">
        <f t="shared" si="32"/>
        <v>1 2 08 3 PR16 82</v>
      </c>
      <c r="L148" s="21" t="s">
        <v>1110</v>
      </c>
      <c r="M148" s="22">
        <v>10720</v>
      </c>
      <c r="N148" s="22">
        <v>0</v>
      </c>
      <c r="O148" s="22">
        <v>0</v>
      </c>
      <c r="P148" s="22">
        <f t="shared" si="33"/>
        <v>10720</v>
      </c>
      <c r="Q148" s="22">
        <v>11320</v>
      </c>
      <c r="R148" s="22">
        <v>11320</v>
      </c>
      <c r="S148" s="22">
        <f t="shared" si="34"/>
        <v>600</v>
      </c>
      <c r="T148" s="76">
        <f t="shared" si="35"/>
        <v>5.3003533568904596E-2</v>
      </c>
      <c r="U148" s="64">
        <v>0</v>
      </c>
      <c r="V148" s="74">
        <f t="shared" si="30"/>
        <v>10720</v>
      </c>
      <c r="W148" s="70">
        <f t="shared" si="36"/>
        <v>948.95280000000002</v>
      </c>
      <c r="X148" s="70">
        <v>0</v>
      </c>
      <c r="Y148" s="70">
        <f t="shared" si="37"/>
        <v>9771.0472000000009</v>
      </c>
    </row>
    <row r="149" spans="1:25" x14ac:dyDescent="0.3">
      <c r="A149" s="4">
        <v>526</v>
      </c>
      <c r="B149" s="54">
        <v>1725</v>
      </c>
      <c r="C149" s="52" t="s">
        <v>2597</v>
      </c>
      <c r="D149" s="59" t="s">
        <v>672</v>
      </c>
      <c r="E149" s="7">
        <v>41821</v>
      </c>
      <c r="F149" s="5" t="str">
        <f t="shared" ref="F149:F186" si="38">IFERROR(VLOOKUP(B149,SINDICATO,5,FALSE),"N/A")</f>
        <v>N/A</v>
      </c>
      <c r="G149" s="6" t="s">
        <v>602</v>
      </c>
      <c r="H149" s="6" t="s">
        <v>652</v>
      </c>
      <c r="I149" s="8" t="s">
        <v>673</v>
      </c>
      <c r="J149" s="5" t="s">
        <v>19</v>
      </c>
      <c r="K149" s="5" t="str">
        <f t="shared" si="32"/>
        <v>1 2 08 3 PR18 26</v>
      </c>
      <c r="L149" s="21" t="s">
        <v>1110</v>
      </c>
      <c r="M149" s="22">
        <v>10720</v>
      </c>
      <c r="N149" s="22">
        <v>0</v>
      </c>
      <c r="O149" s="22">
        <v>0</v>
      </c>
      <c r="P149" s="22">
        <f t="shared" si="33"/>
        <v>10720</v>
      </c>
      <c r="Q149" s="22">
        <v>11320</v>
      </c>
      <c r="R149" s="22">
        <v>11320</v>
      </c>
      <c r="S149" s="22">
        <f t="shared" si="34"/>
        <v>600</v>
      </c>
      <c r="T149" s="76">
        <f t="shared" si="35"/>
        <v>5.3003533568904596E-2</v>
      </c>
      <c r="U149" s="64">
        <v>0</v>
      </c>
      <c r="V149" s="74">
        <f t="shared" si="30"/>
        <v>10720</v>
      </c>
      <c r="W149" s="70">
        <f t="shared" si="36"/>
        <v>948.95280000000002</v>
      </c>
      <c r="X149" s="70">
        <v>0</v>
      </c>
      <c r="Y149" s="70">
        <f t="shared" si="37"/>
        <v>9771.0472000000009</v>
      </c>
    </row>
    <row r="150" spans="1:25" x14ac:dyDescent="0.3">
      <c r="A150" s="4">
        <v>527</v>
      </c>
      <c r="B150" s="54">
        <v>1883</v>
      </c>
      <c r="C150" s="52" t="s">
        <v>2598</v>
      </c>
      <c r="D150" s="59" t="s">
        <v>674</v>
      </c>
      <c r="E150" s="7">
        <v>42436</v>
      </c>
      <c r="F150" s="5" t="str">
        <f t="shared" si="38"/>
        <v>N/A</v>
      </c>
      <c r="G150" s="6" t="s">
        <v>602</v>
      </c>
      <c r="H150" s="6" t="s">
        <v>652</v>
      </c>
      <c r="I150" s="9" t="s">
        <v>673</v>
      </c>
      <c r="J150" s="5" t="s">
        <v>19</v>
      </c>
      <c r="K150" s="5" t="str">
        <f t="shared" si="32"/>
        <v>1 2 08 3 PR18 26</v>
      </c>
      <c r="L150" s="21" t="s">
        <v>1110</v>
      </c>
      <c r="M150" s="22">
        <v>10720</v>
      </c>
      <c r="N150" s="22">
        <v>0</v>
      </c>
      <c r="O150" s="22">
        <v>0</v>
      </c>
      <c r="P150" s="22">
        <f t="shared" si="33"/>
        <v>10720</v>
      </c>
      <c r="Q150" s="22">
        <v>11320</v>
      </c>
      <c r="R150" s="22">
        <v>11320</v>
      </c>
      <c r="S150" s="22">
        <f t="shared" si="34"/>
        <v>600</v>
      </c>
      <c r="T150" s="76">
        <f t="shared" si="35"/>
        <v>5.3003533568904596E-2</v>
      </c>
      <c r="U150" s="64">
        <v>0</v>
      </c>
      <c r="V150" s="74">
        <f t="shared" si="30"/>
        <v>10720</v>
      </c>
      <c r="W150" s="70">
        <f t="shared" si="36"/>
        <v>948.95280000000002</v>
      </c>
      <c r="X150" s="70">
        <v>0</v>
      </c>
      <c r="Y150" s="70">
        <f t="shared" si="37"/>
        <v>9771.0472000000009</v>
      </c>
    </row>
    <row r="151" spans="1:25" x14ac:dyDescent="0.3">
      <c r="A151" s="4">
        <v>672</v>
      </c>
      <c r="B151" s="54">
        <v>2172</v>
      </c>
      <c r="C151" s="52" t="s">
        <v>2731</v>
      </c>
      <c r="D151" s="58" t="s">
        <v>836</v>
      </c>
      <c r="E151" s="7">
        <v>43467</v>
      </c>
      <c r="F151" s="5" t="str">
        <f t="shared" si="38"/>
        <v>N/A</v>
      </c>
      <c r="G151" s="8" t="s">
        <v>807</v>
      </c>
      <c r="H151" s="8" t="s">
        <v>808</v>
      </c>
      <c r="I151" s="8" t="s">
        <v>830</v>
      </c>
      <c r="J151" s="5" t="s">
        <v>19</v>
      </c>
      <c r="K151" s="5" t="str">
        <f t="shared" si="32"/>
        <v>1 2 22 4 PR24 22</v>
      </c>
      <c r="L151" s="21" t="s">
        <v>1110</v>
      </c>
      <c r="M151" s="22">
        <v>10720</v>
      </c>
      <c r="N151" s="22">
        <v>0</v>
      </c>
      <c r="O151" s="22">
        <v>0</v>
      </c>
      <c r="P151" s="22">
        <f t="shared" si="33"/>
        <v>10720</v>
      </c>
      <c r="Q151" s="22">
        <v>11320</v>
      </c>
      <c r="R151" s="22">
        <v>11320</v>
      </c>
      <c r="S151" s="22">
        <f t="shared" si="34"/>
        <v>600</v>
      </c>
      <c r="T151" s="76">
        <f t="shared" si="35"/>
        <v>5.3003533568904596E-2</v>
      </c>
      <c r="U151" s="64">
        <v>0</v>
      </c>
      <c r="V151" s="74">
        <f t="shared" si="30"/>
        <v>10720</v>
      </c>
      <c r="W151" s="70">
        <f t="shared" si="36"/>
        <v>948.95280000000002</v>
      </c>
      <c r="X151" s="70">
        <v>0</v>
      </c>
      <c r="Y151" s="70">
        <f t="shared" si="37"/>
        <v>9771.0472000000009</v>
      </c>
    </row>
    <row r="152" spans="1:25" x14ac:dyDescent="0.3">
      <c r="A152" s="4">
        <v>673</v>
      </c>
      <c r="B152" s="54">
        <v>2270</v>
      </c>
      <c r="C152" s="52" t="s">
        <v>2732</v>
      </c>
      <c r="D152" s="58" t="s">
        <v>837</v>
      </c>
      <c r="E152" s="7">
        <v>43619</v>
      </c>
      <c r="F152" s="5" t="str">
        <f t="shared" si="38"/>
        <v>N/A</v>
      </c>
      <c r="G152" s="8" t="s">
        <v>807</v>
      </c>
      <c r="H152" s="8" t="s">
        <v>808</v>
      </c>
      <c r="I152" s="8" t="s">
        <v>56</v>
      </c>
      <c r="J152" s="5" t="s">
        <v>19</v>
      </c>
      <c r="K152" s="5" t="str">
        <f t="shared" si="32"/>
        <v>1 2 22 4 PR24 22</v>
      </c>
      <c r="L152" s="21" t="s">
        <v>1110</v>
      </c>
      <c r="M152" s="22">
        <v>10720</v>
      </c>
      <c r="N152" s="22">
        <v>0</v>
      </c>
      <c r="O152" s="22">
        <v>0</v>
      </c>
      <c r="P152" s="22">
        <f t="shared" si="33"/>
        <v>10720</v>
      </c>
      <c r="Q152" s="22">
        <v>11320</v>
      </c>
      <c r="R152" s="22">
        <v>11320</v>
      </c>
      <c r="S152" s="22">
        <f t="shared" si="34"/>
        <v>600</v>
      </c>
      <c r="T152" s="76">
        <f t="shared" si="35"/>
        <v>5.3003533568904596E-2</v>
      </c>
      <c r="U152" s="64">
        <v>0</v>
      </c>
      <c r="V152" s="74">
        <f t="shared" si="30"/>
        <v>10720</v>
      </c>
      <c r="W152" s="70">
        <f t="shared" si="36"/>
        <v>948.95280000000002</v>
      </c>
      <c r="X152" s="70">
        <v>0</v>
      </c>
      <c r="Y152" s="70">
        <f t="shared" si="37"/>
        <v>9771.0472000000009</v>
      </c>
    </row>
    <row r="153" spans="1:25" x14ac:dyDescent="0.3">
      <c r="A153" s="4">
        <v>674</v>
      </c>
      <c r="B153" s="54">
        <v>2176</v>
      </c>
      <c r="C153" s="52" t="s">
        <v>2733</v>
      </c>
      <c r="D153" s="58" t="s">
        <v>838</v>
      </c>
      <c r="E153" s="7">
        <v>43467</v>
      </c>
      <c r="F153" s="5" t="str">
        <f t="shared" si="38"/>
        <v>N/A</v>
      </c>
      <c r="G153" s="8" t="s">
        <v>807</v>
      </c>
      <c r="H153" s="8" t="s">
        <v>808</v>
      </c>
      <c r="I153" s="8" t="s">
        <v>830</v>
      </c>
      <c r="J153" s="5" t="s">
        <v>19</v>
      </c>
      <c r="K153" s="5" t="str">
        <f t="shared" si="32"/>
        <v>1 2 22 4 PR24 22</v>
      </c>
      <c r="L153" s="21" t="s">
        <v>1110</v>
      </c>
      <c r="M153" s="22">
        <v>10720</v>
      </c>
      <c r="N153" s="22">
        <v>0</v>
      </c>
      <c r="O153" s="22">
        <v>0</v>
      </c>
      <c r="P153" s="22">
        <f t="shared" si="33"/>
        <v>10720</v>
      </c>
      <c r="Q153" s="22">
        <v>11320</v>
      </c>
      <c r="R153" s="22">
        <v>11320</v>
      </c>
      <c r="S153" s="22">
        <f t="shared" si="34"/>
        <v>600</v>
      </c>
      <c r="T153" s="76">
        <f t="shared" si="35"/>
        <v>5.3003533568904596E-2</v>
      </c>
      <c r="U153" s="64">
        <v>0</v>
      </c>
      <c r="V153" s="74">
        <f t="shared" si="30"/>
        <v>10720</v>
      </c>
      <c r="W153" s="70">
        <f t="shared" si="36"/>
        <v>948.95280000000002</v>
      </c>
      <c r="X153" s="70">
        <v>0</v>
      </c>
      <c r="Y153" s="70">
        <f t="shared" si="37"/>
        <v>9771.0472000000009</v>
      </c>
    </row>
    <row r="154" spans="1:25" x14ac:dyDescent="0.3">
      <c r="A154" s="4">
        <v>734</v>
      </c>
      <c r="B154" s="54">
        <v>2154</v>
      </c>
      <c r="C154" s="52" t="s">
        <v>2782</v>
      </c>
      <c r="D154" s="58" t="s">
        <v>895</v>
      </c>
      <c r="E154" s="7">
        <v>43450</v>
      </c>
      <c r="F154" s="5" t="str">
        <f t="shared" si="38"/>
        <v>N/A</v>
      </c>
      <c r="G154" s="6" t="s">
        <v>807</v>
      </c>
      <c r="H154" s="6" t="s">
        <v>852</v>
      </c>
      <c r="I154" s="8" t="s">
        <v>896</v>
      </c>
      <c r="J154" s="5" t="s">
        <v>19</v>
      </c>
      <c r="K154" s="5" t="str">
        <f t="shared" si="32"/>
        <v>1 2 22 4 PR24 23</v>
      </c>
      <c r="L154" s="21" t="s">
        <v>1110</v>
      </c>
      <c r="M154" s="22">
        <v>10720</v>
      </c>
      <c r="N154" s="22">
        <v>0</v>
      </c>
      <c r="O154" s="22">
        <v>0</v>
      </c>
      <c r="P154" s="22">
        <f t="shared" si="33"/>
        <v>10720</v>
      </c>
      <c r="Q154" s="22">
        <v>11320</v>
      </c>
      <c r="R154" s="22">
        <v>11320</v>
      </c>
      <c r="S154" s="22">
        <f t="shared" si="34"/>
        <v>600</v>
      </c>
      <c r="T154" s="76">
        <f t="shared" si="35"/>
        <v>5.3003533568904596E-2</v>
      </c>
      <c r="U154" s="64">
        <v>0</v>
      </c>
      <c r="V154" s="74">
        <f t="shared" si="30"/>
        <v>10720</v>
      </c>
      <c r="W154" s="70">
        <f t="shared" si="36"/>
        <v>948.95280000000002</v>
      </c>
      <c r="X154" s="70">
        <v>0</v>
      </c>
      <c r="Y154" s="70">
        <f t="shared" si="37"/>
        <v>9771.0472000000009</v>
      </c>
    </row>
    <row r="155" spans="1:25" x14ac:dyDescent="0.3">
      <c r="A155" s="4">
        <v>735</v>
      </c>
      <c r="B155" s="54">
        <v>0</v>
      </c>
      <c r="C155" s="52" t="s">
        <v>2116</v>
      </c>
      <c r="D155" s="59" t="s">
        <v>16</v>
      </c>
      <c r="E155" s="7">
        <v>43830</v>
      </c>
      <c r="F155" s="5" t="str">
        <f t="shared" si="38"/>
        <v>N/A</v>
      </c>
      <c r="G155" s="6" t="s">
        <v>807</v>
      </c>
      <c r="H155" s="6" t="s">
        <v>938</v>
      </c>
      <c r="I155" s="8" t="s">
        <v>896</v>
      </c>
      <c r="J155" s="5" t="s">
        <v>19</v>
      </c>
      <c r="K155" s="5" t="str">
        <f t="shared" si="32"/>
        <v>1 2 22 4 PR24 89</v>
      </c>
      <c r="L155" s="21" t="s">
        <v>1110</v>
      </c>
      <c r="M155" s="22">
        <v>10720</v>
      </c>
      <c r="N155" s="22">
        <v>0</v>
      </c>
      <c r="O155" s="22">
        <v>0</v>
      </c>
      <c r="P155" s="22">
        <f t="shared" si="33"/>
        <v>10720</v>
      </c>
      <c r="Q155" s="22">
        <v>11320</v>
      </c>
      <c r="R155" s="22">
        <v>11320</v>
      </c>
      <c r="S155" s="22">
        <f t="shared" si="34"/>
        <v>600</v>
      </c>
      <c r="T155" s="76">
        <f t="shared" si="35"/>
        <v>5.3003533568904596E-2</v>
      </c>
      <c r="U155" s="64">
        <v>0</v>
      </c>
      <c r="V155" s="74">
        <f t="shared" si="30"/>
        <v>10720</v>
      </c>
      <c r="W155" s="70">
        <f t="shared" si="36"/>
        <v>948.95280000000002</v>
      </c>
      <c r="X155" s="70">
        <v>0</v>
      </c>
      <c r="Y155" s="70">
        <f t="shared" si="37"/>
        <v>9771.0472000000009</v>
      </c>
    </row>
    <row r="156" spans="1:25" x14ac:dyDescent="0.3">
      <c r="A156" s="4">
        <v>736</v>
      </c>
      <c r="B156" s="54">
        <v>2160</v>
      </c>
      <c r="C156" s="52" t="s">
        <v>2783</v>
      </c>
      <c r="D156" s="58" t="s">
        <v>898</v>
      </c>
      <c r="E156" s="7">
        <v>43450</v>
      </c>
      <c r="F156" s="5" t="str">
        <f t="shared" si="38"/>
        <v>N/A</v>
      </c>
      <c r="G156" s="6" t="s">
        <v>807</v>
      </c>
      <c r="H156" s="6" t="s">
        <v>938</v>
      </c>
      <c r="I156" s="8" t="s">
        <v>896</v>
      </c>
      <c r="J156" s="5" t="s">
        <v>19</v>
      </c>
      <c r="K156" s="5" t="str">
        <f t="shared" si="32"/>
        <v>1 2 22 4 PR24 89</v>
      </c>
      <c r="L156" s="21" t="s">
        <v>1110</v>
      </c>
      <c r="M156" s="22">
        <v>10720</v>
      </c>
      <c r="N156" s="22">
        <v>0</v>
      </c>
      <c r="O156" s="22">
        <v>0</v>
      </c>
      <c r="P156" s="22">
        <f t="shared" si="33"/>
        <v>10720</v>
      </c>
      <c r="Q156" s="22">
        <v>11320</v>
      </c>
      <c r="R156" s="22">
        <v>11320</v>
      </c>
      <c r="S156" s="22">
        <f t="shared" si="34"/>
        <v>600</v>
      </c>
      <c r="T156" s="76">
        <f t="shared" si="35"/>
        <v>5.3003533568904596E-2</v>
      </c>
      <c r="U156" s="64">
        <v>0</v>
      </c>
      <c r="V156" s="74">
        <f t="shared" si="30"/>
        <v>10720</v>
      </c>
      <c r="W156" s="70">
        <f t="shared" si="36"/>
        <v>948.95280000000002</v>
      </c>
      <c r="X156" s="70">
        <v>0</v>
      </c>
      <c r="Y156" s="70">
        <f t="shared" si="37"/>
        <v>9771.0472000000009</v>
      </c>
    </row>
    <row r="157" spans="1:25" x14ac:dyDescent="0.3">
      <c r="A157" s="4">
        <v>737</v>
      </c>
      <c r="B157" s="54">
        <v>2152</v>
      </c>
      <c r="C157" s="52" t="s">
        <v>2784</v>
      </c>
      <c r="D157" s="58" t="s">
        <v>899</v>
      </c>
      <c r="E157" s="7">
        <v>43450</v>
      </c>
      <c r="F157" s="5" t="str">
        <f t="shared" si="38"/>
        <v>N/A</v>
      </c>
      <c r="G157" s="6" t="s">
        <v>807</v>
      </c>
      <c r="H157" s="6" t="s">
        <v>852</v>
      </c>
      <c r="I157" s="8" t="s">
        <v>896</v>
      </c>
      <c r="J157" s="5" t="s">
        <v>19</v>
      </c>
      <c r="K157" s="5" t="str">
        <f t="shared" si="32"/>
        <v>1 2 22 4 PR24 23</v>
      </c>
      <c r="L157" s="21" t="s">
        <v>1110</v>
      </c>
      <c r="M157" s="22">
        <v>10720</v>
      </c>
      <c r="N157" s="22">
        <v>0</v>
      </c>
      <c r="O157" s="22">
        <v>0</v>
      </c>
      <c r="P157" s="22">
        <f t="shared" si="33"/>
        <v>10720</v>
      </c>
      <c r="Q157" s="22">
        <v>11320</v>
      </c>
      <c r="R157" s="22">
        <v>11320</v>
      </c>
      <c r="S157" s="22">
        <f t="shared" si="34"/>
        <v>600</v>
      </c>
      <c r="T157" s="76">
        <f t="shared" si="35"/>
        <v>5.3003533568904596E-2</v>
      </c>
      <c r="U157" s="64">
        <v>0</v>
      </c>
      <c r="V157" s="74">
        <f t="shared" si="30"/>
        <v>10720</v>
      </c>
      <c r="W157" s="70">
        <f t="shared" si="36"/>
        <v>948.95280000000002</v>
      </c>
      <c r="X157" s="70">
        <v>0</v>
      </c>
      <c r="Y157" s="70">
        <f t="shared" si="37"/>
        <v>9771.0472000000009</v>
      </c>
    </row>
    <row r="158" spans="1:25" x14ac:dyDescent="0.3">
      <c r="A158" s="4">
        <v>738</v>
      </c>
      <c r="B158" s="54">
        <v>2157</v>
      </c>
      <c r="C158" s="52" t="s">
        <v>2785</v>
      </c>
      <c r="D158" s="58" t="s">
        <v>900</v>
      </c>
      <c r="E158" s="7">
        <v>43450</v>
      </c>
      <c r="F158" s="5" t="str">
        <f t="shared" si="38"/>
        <v>N/A</v>
      </c>
      <c r="G158" s="6" t="s">
        <v>807</v>
      </c>
      <c r="H158" s="6" t="s">
        <v>852</v>
      </c>
      <c r="I158" s="8" t="s">
        <v>896</v>
      </c>
      <c r="J158" s="5" t="s">
        <v>19</v>
      </c>
      <c r="K158" s="5" t="str">
        <f t="shared" si="32"/>
        <v>1 2 22 4 PR24 23</v>
      </c>
      <c r="L158" s="21" t="s">
        <v>1110</v>
      </c>
      <c r="M158" s="22">
        <v>10720</v>
      </c>
      <c r="N158" s="22">
        <v>0</v>
      </c>
      <c r="O158" s="22">
        <v>0</v>
      </c>
      <c r="P158" s="22">
        <f t="shared" si="33"/>
        <v>10720</v>
      </c>
      <c r="Q158" s="22">
        <v>11320</v>
      </c>
      <c r="R158" s="22">
        <v>11320</v>
      </c>
      <c r="S158" s="22">
        <f t="shared" si="34"/>
        <v>600</v>
      </c>
      <c r="T158" s="76">
        <f t="shared" si="35"/>
        <v>5.3003533568904596E-2</v>
      </c>
      <c r="U158" s="64">
        <v>0</v>
      </c>
      <c r="V158" s="74">
        <f t="shared" si="30"/>
        <v>10720</v>
      </c>
      <c r="W158" s="70">
        <f t="shared" si="36"/>
        <v>948.95280000000002</v>
      </c>
      <c r="X158" s="70">
        <v>0</v>
      </c>
      <c r="Y158" s="70">
        <f t="shared" si="37"/>
        <v>9771.0472000000009</v>
      </c>
    </row>
    <row r="159" spans="1:25" x14ac:dyDescent="0.3">
      <c r="A159" s="4">
        <v>777</v>
      </c>
      <c r="B159" s="54">
        <v>2314</v>
      </c>
      <c r="C159" s="52" t="s">
        <v>2817</v>
      </c>
      <c r="D159" s="77" t="s">
        <v>931</v>
      </c>
      <c r="E159" s="7">
        <v>43770</v>
      </c>
      <c r="F159" s="5" t="str">
        <f t="shared" si="38"/>
        <v>N/A</v>
      </c>
      <c r="G159" s="6" t="s">
        <v>807</v>
      </c>
      <c r="H159" s="8" t="s">
        <v>908</v>
      </c>
      <c r="I159" s="8" t="s">
        <v>896</v>
      </c>
      <c r="J159" s="5" t="s">
        <v>19</v>
      </c>
      <c r="K159" s="5" t="str">
        <f t="shared" si="32"/>
        <v>1 2 22 4 PR24 24</v>
      </c>
      <c r="L159" s="21" t="s">
        <v>1110</v>
      </c>
      <c r="M159" s="22">
        <v>10720</v>
      </c>
      <c r="N159" s="22">
        <v>0</v>
      </c>
      <c r="O159" s="22">
        <v>0</v>
      </c>
      <c r="P159" s="22">
        <f t="shared" si="33"/>
        <v>10720</v>
      </c>
      <c r="Q159" s="22">
        <v>11320</v>
      </c>
      <c r="R159" s="22">
        <v>11320</v>
      </c>
      <c r="S159" s="22">
        <f t="shared" si="34"/>
        <v>600</v>
      </c>
      <c r="T159" s="76">
        <f t="shared" si="35"/>
        <v>5.3003533568904596E-2</v>
      </c>
      <c r="U159" s="64">
        <v>0</v>
      </c>
      <c r="V159" s="74">
        <f t="shared" si="30"/>
        <v>10720</v>
      </c>
      <c r="W159" s="70">
        <f t="shared" si="36"/>
        <v>948.95280000000002</v>
      </c>
      <c r="X159" s="70">
        <v>0</v>
      </c>
      <c r="Y159" s="70">
        <f t="shared" si="37"/>
        <v>9771.0472000000009</v>
      </c>
    </row>
    <row r="160" spans="1:25" x14ac:dyDescent="0.3">
      <c r="A160" s="4">
        <v>778</v>
      </c>
      <c r="B160" s="54">
        <v>2155</v>
      </c>
      <c r="C160" s="52" t="s">
        <v>2818</v>
      </c>
      <c r="D160" s="58" t="s">
        <v>932</v>
      </c>
      <c r="E160" s="7">
        <v>43450</v>
      </c>
      <c r="F160" s="5" t="str">
        <f t="shared" si="38"/>
        <v>N/A</v>
      </c>
      <c r="G160" s="6" t="s">
        <v>807</v>
      </c>
      <c r="H160" s="6" t="s">
        <v>908</v>
      </c>
      <c r="I160" s="6" t="s">
        <v>896</v>
      </c>
      <c r="J160" s="5" t="s">
        <v>19</v>
      </c>
      <c r="K160" s="5" t="str">
        <f t="shared" si="32"/>
        <v>1 2 22 4 PR24 24</v>
      </c>
      <c r="L160" s="21" t="s">
        <v>1110</v>
      </c>
      <c r="M160" s="22">
        <v>10720</v>
      </c>
      <c r="N160" s="22">
        <v>0</v>
      </c>
      <c r="O160" s="22">
        <v>0</v>
      </c>
      <c r="P160" s="22">
        <f t="shared" si="33"/>
        <v>10720</v>
      </c>
      <c r="Q160" s="22">
        <v>11320</v>
      </c>
      <c r="R160" s="22">
        <v>11320</v>
      </c>
      <c r="S160" s="22">
        <f t="shared" si="34"/>
        <v>600</v>
      </c>
      <c r="T160" s="76">
        <f t="shared" si="35"/>
        <v>5.3003533568904596E-2</v>
      </c>
      <c r="U160" s="64">
        <v>0</v>
      </c>
      <c r="V160" s="74">
        <f t="shared" si="30"/>
        <v>10720</v>
      </c>
      <c r="W160" s="70">
        <f t="shared" si="36"/>
        <v>948.95280000000002</v>
      </c>
      <c r="X160" s="70">
        <v>0</v>
      </c>
      <c r="Y160" s="70">
        <f t="shared" si="37"/>
        <v>9771.0472000000009</v>
      </c>
    </row>
    <row r="161" spans="1:25" x14ac:dyDescent="0.3">
      <c r="A161" s="4">
        <v>779</v>
      </c>
      <c r="B161" s="54">
        <v>2365</v>
      </c>
      <c r="C161" s="52" t="s">
        <v>2819</v>
      </c>
      <c r="D161" s="59" t="s">
        <v>1979</v>
      </c>
      <c r="E161" s="7">
        <v>44075</v>
      </c>
      <c r="F161" s="5" t="str">
        <f t="shared" si="38"/>
        <v>N/A</v>
      </c>
      <c r="G161" s="6" t="s">
        <v>807</v>
      </c>
      <c r="H161" s="8" t="s">
        <v>908</v>
      </c>
      <c r="I161" s="8" t="s">
        <v>896</v>
      </c>
      <c r="J161" s="5" t="s">
        <v>19</v>
      </c>
      <c r="K161" s="5" t="str">
        <f t="shared" si="32"/>
        <v>1 2 22 4 PR24 24</v>
      </c>
      <c r="L161" s="21" t="s">
        <v>1110</v>
      </c>
      <c r="M161" s="22">
        <v>10720</v>
      </c>
      <c r="N161" s="22">
        <v>0</v>
      </c>
      <c r="O161" s="22">
        <v>0</v>
      </c>
      <c r="P161" s="22">
        <f t="shared" si="33"/>
        <v>10720</v>
      </c>
      <c r="Q161" s="22">
        <v>11320</v>
      </c>
      <c r="R161" s="22">
        <v>11320</v>
      </c>
      <c r="S161" s="22">
        <f t="shared" si="34"/>
        <v>600</v>
      </c>
      <c r="T161" s="76">
        <f t="shared" si="35"/>
        <v>5.3003533568904596E-2</v>
      </c>
      <c r="U161" s="64">
        <v>0</v>
      </c>
      <c r="V161" s="74">
        <f t="shared" si="30"/>
        <v>10720</v>
      </c>
      <c r="W161" s="70">
        <f t="shared" si="36"/>
        <v>948.95280000000002</v>
      </c>
      <c r="X161" s="70">
        <v>0</v>
      </c>
      <c r="Y161" s="70">
        <f t="shared" si="37"/>
        <v>9771.0472000000009</v>
      </c>
    </row>
    <row r="162" spans="1:25" x14ac:dyDescent="0.3">
      <c r="A162" s="4">
        <v>845</v>
      </c>
      <c r="B162" s="54">
        <v>2297</v>
      </c>
      <c r="C162" s="52" t="s">
        <v>2872</v>
      </c>
      <c r="D162" s="59" t="s">
        <v>980</v>
      </c>
      <c r="E162" s="7">
        <v>43693</v>
      </c>
      <c r="F162" s="5" t="str">
        <f t="shared" si="38"/>
        <v>N/A</v>
      </c>
      <c r="G162" s="6" t="s">
        <v>807</v>
      </c>
      <c r="H162" s="8" t="s">
        <v>938</v>
      </c>
      <c r="I162" s="8" t="s">
        <v>896</v>
      </c>
      <c r="J162" s="5" t="s">
        <v>19</v>
      </c>
      <c r="K162" s="5" t="str">
        <f t="shared" si="32"/>
        <v>1 2 22 4 PR24 89</v>
      </c>
      <c r="L162" s="21" t="s">
        <v>1110</v>
      </c>
      <c r="M162" s="22">
        <v>10720</v>
      </c>
      <c r="N162" s="22">
        <v>0</v>
      </c>
      <c r="O162" s="22">
        <v>0</v>
      </c>
      <c r="P162" s="22">
        <f t="shared" si="33"/>
        <v>10720</v>
      </c>
      <c r="Q162" s="22">
        <v>11320</v>
      </c>
      <c r="R162" s="22">
        <v>11320</v>
      </c>
      <c r="S162" s="22">
        <f t="shared" si="34"/>
        <v>600</v>
      </c>
      <c r="T162" s="76">
        <f t="shared" si="35"/>
        <v>5.3003533568904596E-2</v>
      </c>
      <c r="U162" s="64">
        <v>0</v>
      </c>
      <c r="V162" s="74">
        <f t="shared" si="30"/>
        <v>10720</v>
      </c>
      <c r="W162" s="70">
        <f t="shared" si="36"/>
        <v>948.95280000000002</v>
      </c>
      <c r="X162" s="70">
        <v>0</v>
      </c>
      <c r="Y162" s="70">
        <f t="shared" si="37"/>
        <v>9771.0472000000009</v>
      </c>
    </row>
    <row r="163" spans="1:25" x14ac:dyDescent="0.3">
      <c r="A163" s="4">
        <v>846</v>
      </c>
      <c r="B163" s="54">
        <v>2073</v>
      </c>
      <c r="C163" s="52" t="s">
        <v>2873</v>
      </c>
      <c r="D163" s="58" t="s">
        <v>981</v>
      </c>
      <c r="E163" s="7">
        <v>43712</v>
      </c>
      <c r="F163" s="5" t="str">
        <f t="shared" si="38"/>
        <v>N/A</v>
      </c>
      <c r="G163" s="6" t="s">
        <v>807</v>
      </c>
      <c r="H163" s="8" t="s">
        <v>938</v>
      </c>
      <c r="I163" s="8" t="s">
        <v>896</v>
      </c>
      <c r="J163" s="5" t="s">
        <v>19</v>
      </c>
      <c r="K163" s="5" t="str">
        <f t="shared" si="32"/>
        <v>1 2 22 4 PR24 89</v>
      </c>
      <c r="L163" s="21" t="s">
        <v>1110</v>
      </c>
      <c r="M163" s="22">
        <v>10720</v>
      </c>
      <c r="N163" s="22">
        <v>0</v>
      </c>
      <c r="O163" s="22">
        <v>0</v>
      </c>
      <c r="P163" s="22">
        <f t="shared" si="33"/>
        <v>10720</v>
      </c>
      <c r="Q163" s="22">
        <v>11320</v>
      </c>
      <c r="R163" s="22">
        <v>11320</v>
      </c>
      <c r="S163" s="22">
        <f t="shared" si="34"/>
        <v>600</v>
      </c>
      <c r="T163" s="76">
        <f t="shared" si="35"/>
        <v>5.3003533568904596E-2</v>
      </c>
      <c r="U163" s="64">
        <v>0</v>
      </c>
      <c r="V163" s="74">
        <f t="shared" si="30"/>
        <v>10720</v>
      </c>
      <c r="W163" s="70">
        <f t="shared" si="36"/>
        <v>948.95280000000002</v>
      </c>
      <c r="X163" s="70">
        <v>0</v>
      </c>
      <c r="Y163" s="70">
        <f t="shared" si="37"/>
        <v>9771.0472000000009</v>
      </c>
    </row>
    <row r="164" spans="1:25" x14ac:dyDescent="0.3">
      <c r="A164" s="4">
        <v>847</v>
      </c>
      <c r="B164" s="54">
        <v>2162</v>
      </c>
      <c r="C164" s="52" t="s">
        <v>2874</v>
      </c>
      <c r="D164" s="58" t="s">
        <v>982</v>
      </c>
      <c r="E164" s="7">
        <v>43450</v>
      </c>
      <c r="F164" s="5" t="str">
        <f t="shared" si="38"/>
        <v>N/A</v>
      </c>
      <c r="G164" s="6" t="s">
        <v>807</v>
      </c>
      <c r="H164" s="8" t="s">
        <v>938</v>
      </c>
      <c r="I164" s="8" t="s">
        <v>896</v>
      </c>
      <c r="J164" s="5" t="s">
        <v>19</v>
      </c>
      <c r="K164" s="5" t="str">
        <f t="shared" si="32"/>
        <v>1 2 22 4 PR24 89</v>
      </c>
      <c r="L164" s="21" t="s">
        <v>1110</v>
      </c>
      <c r="M164" s="22">
        <v>10720</v>
      </c>
      <c r="N164" s="22">
        <v>0</v>
      </c>
      <c r="O164" s="22">
        <v>0</v>
      </c>
      <c r="P164" s="22">
        <f t="shared" si="33"/>
        <v>10720</v>
      </c>
      <c r="Q164" s="22">
        <v>11320</v>
      </c>
      <c r="R164" s="22">
        <v>11320</v>
      </c>
      <c r="S164" s="22">
        <f t="shared" si="34"/>
        <v>600</v>
      </c>
      <c r="T164" s="76">
        <f t="shared" si="35"/>
        <v>5.3003533568904596E-2</v>
      </c>
      <c r="U164" s="64">
        <v>0</v>
      </c>
      <c r="V164" s="74">
        <f t="shared" si="30"/>
        <v>10720</v>
      </c>
      <c r="W164" s="70">
        <f t="shared" si="36"/>
        <v>948.95280000000002</v>
      </c>
      <c r="X164" s="70">
        <v>0</v>
      </c>
      <c r="Y164" s="70">
        <f t="shared" si="37"/>
        <v>9771.0472000000009</v>
      </c>
    </row>
    <row r="165" spans="1:25" x14ac:dyDescent="0.3">
      <c r="A165" s="4">
        <v>848</v>
      </c>
      <c r="B165" s="54">
        <v>2337</v>
      </c>
      <c r="C165" s="52" t="s">
        <v>2875</v>
      </c>
      <c r="D165" s="59" t="s">
        <v>1954</v>
      </c>
      <c r="E165" s="7">
        <v>43922</v>
      </c>
      <c r="F165" s="5" t="str">
        <f t="shared" si="38"/>
        <v>N/A</v>
      </c>
      <c r="G165" s="6" t="s">
        <v>807</v>
      </c>
      <c r="H165" s="8" t="s">
        <v>938</v>
      </c>
      <c r="I165" s="8" t="s">
        <v>896</v>
      </c>
      <c r="J165" s="5" t="s">
        <v>19</v>
      </c>
      <c r="K165" s="5" t="str">
        <f t="shared" si="32"/>
        <v>1 2 22 4 PR24 89</v>
      </c>
      <c r="L165" s="21" t="s">
        <v>1110</v>
      </c>
      <c r="M165" s="22">
        <v>10720</v>
      </c>
      <c r="N165" s="22">
        <v>0</v>
      </c>
      <c r="O165" s="22">
        <v>0</v>
      </c>
      <c r="P165" s="22">
        <f t="shared" si="33"/>
        <v>10720</v>
      </c>
      <c r="Q165" s="22">
        <v>11320</v>
      </c>
      <c r="R165" s="22">
        <v>11320</v>
      </c>
      <c r="S165" s="22">
        <f t="shared" si="34"/>
        <v>600</v>
      </c>
      <c r="T165" s="76">
        <f t="shared" si="35"/>
        <v>5.3003533568904596E-2</v>
      </c>
      <c r="U165" s="64">
        <v>0</v>
      </c>
      <c r="V165" s="74">
        <f t="shared" si="30"/>
        <v>10720</v>
      </c>
      <c r="W165" s="70">
        <f t="shared" si="36"/>
        <v>948.95280000000002</v>
      </c>
      <c r="X165" s="70">
        <v>0</v>
      </c>
      <c r="Y165" s="70">
        <f t="shared" si="37"/>
        <v>9771.0472000000009</v>
      </c>
    </row>
    <row r="166" spans="1:25" x14ac:dyDescent="0.3">
      <c r="A166" s="4">
        <v>849</v>
      </c>
      <c r="B166" s="54">
        <v>2153</v>
      </c>
      <c r="C166" s="52" t="s">
        <v>2876</v>
      </c>
      <c r="D166" s="59" t="s">
        <v>983</v>
      </c>
      <c r="E166" s="7">
        <v>43450</v>
      </c>
      <c r="F166" s="5" t="str">
        <f t="shared" si="38"/>
        <v>N/A</v>
      </c>
      <c r="G166" s="6" t="s">
        <v>807</v>
      </c>
      <c r="H166" s="8" t="s">
        <v>852</v>
      </c>
      <c r="I166" s="8" t="s">
        <v>896</v>
      </c>
      <c r="J166" s="5" t="s">
        <v>19</v>
      </c>
      <c r="K166" s="5" t="str">
        <f t="shared" si="32"/>
        <v>1 2 22 4 PR24 23</v>
      </c>
      <c r="L166" s="21" t="s">
        <v>1110</v>
      </c>
      <c r="M166" s="22">
        <v>10720</v>
      </c>
      <c r="N166" s="22">
        <v>0</v>
      </c>
      <c r="O166" s="22">
        <v>0</v>
      </c>
      <c r="P166" s="22">
        <f t="shared" si="33"/>
        <v>10720</v>
      </c>
      <c r="Q166" s="22">
        <v>11320</v>
      </c>
      <c r="R166" s="22">
        <v>11320</v>
      </c>
      <c r="S166" s="22">
        <f t="shared" si="34"/>
        <v>600</v>
      </c>
      <c r="T166" s="76">
        <f t="shared" si="35"/>
        <v>5.3003533568904596E-2</v>
      </c>
      <c r="U166" s="64">
        <v>0</v>
      </c>
      <c r="V166" s="74">
        <f t="shared" si="30"/>
        <v>10720</v>
      </c>
      <c r="W166" s="70">
        <f t="shared" si="36"/>
        <v>948.95280000000002</v>
      </c>
      <c r="X166" s="70">
        <v>0</v>
      </c>
      <c r="Y166" s="70">
        <f t="shared" si="37"/>
        <v>9771.0472000000009</v>
      </c>
    </row>
    <row r="167" spans="1:25" x14ac:dyDescent="0.3">
      <c r="A167" s="4">
        <v>850</v>
      </c>
      <c r="B167" s="54">
        <v>1613</v>
      </c>
      <c r="C167" s="52" t="s">
        <v>2877</v>
      </c>
      <c r="D167" s="59" t="s">
        <v>984</v>
      </c>
      <c r="E167" s="7">
        <v>41502</v>
      </c>
      <c r="F167" s="5" t="str">
        <f t="shared" si="38"/>
        <v>N/A</v>
      </c>
      <c r="G167" s="6" t="s">
        <v>807</v>
      </c>
      <c r="H167" s="8" t="s">
        <v>938</v>
      </c>
      <c r="I167" s="8" t="s">
        <v>896</v>
      </c>
      <c r="J167" s="5" t="s">
        <v>19</v>
      </c>
      <c r="K167" s="5" t="str">
        <f t="shared" si="32"/>
        <v>1 2 22 4 PR24 89</v>
      </c>
      <c r="L167" s="21" t="s">
        <v>1110</v>
      </c>
      <c r="M167" s="22">
        <v>10720</v>
      </c>
      <c r="N167" s="22">
        <v>0</v>
      </c>
      <c r="O167" s="22">
        <v>0</v>
      </c>
      <c r="P167" s="22">
        <f t="shared" si="33"/>
        <v>10720</v>
      </c>
      <c r="Q167" s="22">
        <v>11320</v>
      </c>
      <c r="R167" s="22">
        <v>11320</v>
      </c>
      <c r="S167" s="22">
        <f t="shared" si="34"/>
        <v>600</v>
      </c>
      <c r="T167" s="76">
        <f t="shared" si="35"/>
        <v>5.3003533568904596E-2</v>
      </c>
      <c r="U167" s="64">
        <v>0</v>
      </c>
      <c r="V167" s="74">
        <f t="shared" si="30"/>
        <v>10720</v>
      </c>
      <c r="W167" s="70">
        <f t="shared" si="36"/>
        <v>948.95280000000002</v>
      </c>
      <c r="X167" s="70">
        <v>0</v>
      </c>
      <c r="Y167" s="70">
        <f t="shared" si="37"/>
        <v>9771.0472000000009</v>
      </c>
    </row>
    <row r="168" spans="1:25" x14ac:dyDescent="0.3">
      <c r="A168" s="4">
        <v>63</v>
      </c>
      <c r="B168" s="54">
        <v>984</v>
      </c>
      <c r="C168" s="52" t="s">
        <v>2174</v>
      </c>
      <c r="D168" s="59" t="s">
        <v>103</v>
      </c>
      <c r="E168" s="7">
        <v>38281</v>
      </c>
      <c r="F168" s="5" t="str">
        <f t="shared" si="38"/>
        <v>STIPEJAL</v>
      </c>
      <c r="G168" s="6" t="s">
        <v>61</v>
      </c>
      <c r="H168" s="8" t="s">
        <v>62</v>
      </c>
      <c r="I168" s="8" t="s">
        <v>104</v>
      </c>
      <c r="J168" s="5" t="s">
        <v>39</v>
      </c>
      <c r="K168" s="5" t="str">
        <f t="shared" si="32"/>
        <v>1 1 02 2 PR10 69</v>
      </c>
      <c r="L168" s="21" t="s">
        <v>1210</v>
      </c>
      <c r="M168" s="22">
        <v>12573</v>
      </c>
      <c r="N168" s="22">
        <v>1000</v>
      </c>
      <c r="O168" s="22">
        <v>955</v>
      </c>
      <c r="P168" s="22">
        <f t="shared" si="33"/>
        <v>14528</v>
      </c>
      <c r="Q168" s="22">
        <v>13273</v>
      </c>
      <c r="R168" s="22">
        <v>15228</v>
      </c>
      <c r="S168" s="22">
        <f t="shared" si="34"/>
        <v>700</v>
      </c>
      <c r="T168" s="76">
        <f t="shared" si="35"/>
        <v>5.2738642356663902E-2</v>
      </c>
      <c r="U168" s="64">
        <v>566</v>
      </c>
      <c r="V168" s="74">
        <f t="shared" si="30"/>
        <v>14094</v>
      </c>
      <c r="W168" s="70">
        <f t="shared" si="36"/>
        <v>1544.8027040000002</v>
      </c>
      <c r="X168" s="70">
        <f t="shared" ref="X168:X199" si="39">M168*11.5%</f>
        <v>1445.895</v>
      </c>
      <c r="Y168" s="70">
        <f t="shared" si="37"/>
        <v>11103.302296</v>
      </c>
    </row>
    <row r="169" spans="1:25" x14ac:dyDescent="0.3">
      <c r="A169" s="4">
        <v>131</v>
      </c>
      <c r="B169" s="54">
        <v>1529</v>
      </c>
      <c r="C169" s="52" t="s">
        <v>2230</v>
      </c>
      <c r="D169" s="58" t="s">
        <v>178</v>
      </c>
      <c r="E169" s="7">
        <v>41244</v>
      </c>
      <c r="F169" s="5" t="str">
        <f t="shared" si="38"/>
        <v>SUTIPEJAL</v>
      </c>
      <c r="G169" s="8" t="s">
        <v>131</v>
      </c>
      <c r="H169" s="6" t="s">
        <v>158</v>
      </c>
      <c r="I169" s="8" t="s">
        <v>104</v>
      </c>
      <c r="J169" s="5" t="s">
        <v>39</v>
      </c>
      <c r="K169" s="5" t="str">
        <f t="shared" si="32"/>
        <v>1 1 04 2 PR12 75</v>
      </c>
      <c r="L169" s="21" t="s">
        <v>1210</v>
      </c>
      <c r="M169" s="22">
        <v>12573</v>
      </c>
      <c r="N169" s="22">
        <v>1000</v>
      </c>
      <c r="O169" s="22">
        <v>955</v>
      </c>
      <c r="P169" s="22">
        <f t="shared" si="33"/>
        <v>14528</v>
      </c>
      <c r="Q169" s="22">
        <v>13273</v>
      </c>
      <c r="R169" s="22">
        <v>15228</v>
      </c>
      <c r="S169" s="22">
        <f t="shared" si="34"/>
        <v>700</v>
      </c>
      <c r="T169" s="76">
        <f t="shared" si="35"/>
        <v>5.2738642356663902E-2</v>
      </c>
      <c r="U169" s="64">
        <v>283</v>
      </c>
      <c r="V169" s="74">
        <f t="shared" si="30"/>
        <v>13811</v>
      </c>
      <c r="W169" s="70">
        <f t="shared" si="36"/>
        <v>1494.0891040000001</v>
      </c>
      <c r="X169" s="70">
        <f t="shared" si="39"/>
        <v>1445.895</v>
      </c>
      <c r="Y169" s="70">
        <f t="shared" si="37"/>
        <v>10871.015895999999</v>
      </c>
    </row>
    <row r="170" spans="1:25" x14ac:dyDescent="0.3">
      <c r="A170" s="4">
        <v>172</v>
      </c>
      <c r="B170" s="54">
        <v>1646</v>
      </c>
      <c r="C170" s="52" t="s">
        <v>2270</v>
      </c>
      <c r="D170" s="58" t="s">
        <v>240</v>
      </c>
      <c r="E170" s="7">
        <v>42248</v>
      </c>
      <c r="F170" s="5" t="str">
        <f t="shared" si="38"/>
        <v>SIEIPEJAL</v>
      </c>
      <c r="G170" s="8" t="s">
        <v>61</v>
      </c>
      <c r="H170" s="8" t="s">
        <v>62</v>
      </c>
      <c r="I170" s="8" t="s">
        <v>104</v>
      </c>
      <c r="J170" s="5" t="s">
        <v>39</v>
      </c>
      <c r="K170" s="5" t="str">
        <f t="shared" si="32"/>
        <v>1 1 02 2 PR10 69</v>
      </c>
      <c r="L170" s="21" t="s">
        <v>1210</v>
      </c>
      <c r="M170" s="22">
        <v>12573</v>
      </c>
      <c r="N170" s="22">
        <v>1000</v>
      </c>
      <c r="O170" s="22">
        <v>955</v>
      </c>
      <c r="P170" s="22">
        <f t="shared" si="33"/>
        <v>14528</v>
      </c>
      <c r="Q170" s="22">
        <v>13273</v>
      </c>
      <c r="R170" s="22">
        <v>15228</v>
      </c>
      <c r="S170" s="22">
        <f t="shared" si="34"/>
        <v>700</v>
      </c>
      <c r="T170" s="76">
        <f t="shared" si="35"/>
        <v>5.2738642356663902E-2</v>
      </c>
      <c r="U170" s="64">
        <v>0</v>
      </c>
      <c r="V170" s="74">
        <f t="shared" si="30"/>
        <v>13528</v>
      </c>
      <c r="W170" s="70">
        <f t="shared" si="36"/>
        <v>1443.3755040000001</v>
      </c>
      <c r="X170" s="70">
        <f t="shared" si="39"/>
        <v>1445.895</v>
      </c>
      <c r="Y170" s="70">
        <f t="shared" si="37"/>
        <v>10638.729496</v>
      </c>
    </row>
    <row r="171" spans="1:25" x14ac:dyDescent="0.3">
      <c r="A171" s="4">
        <v>232</v>
      </c>
      <c r="B171" s="54">
        <v>156</v>
      </c>
      <c r="C171" s="52" t="s">
        <v>2325</v>
      </c>
      <c r="D171" s="58" t="s">
        <v>316</v>
      </c>
      <c r="E171" s="7">
        <v>33983</v>
      </c>
      <c r="F171" s="5" t="str">
        <f t="shared" si="38"/>
        <v>STIPEJAL</v>
      </c>
      <c r="G171" s="8" t="s">
        <v>180</v>
      </c>
      <c r="H171" s="6" t="s">
        <v>271</v>
      </c>
      <c r="I171" s="8" t="s">
        <v>104</v>
      </c>
      <c r="J171" s="5" t="s">
        <v>39</v>
      </c>
      <c r="K171" s="5" t="str">
        <f t="shared" si="32"/>
        <v>1 1 05 2 PR15 80</v>
      </c>
      <c r="L171" s="21" t="s">
        <v>1210</v>
      </c>
      <c r="M171" s="22">
        <v>12573</v>
      </c>
      <c r="N171" s="22">
        <v>1000</v>
      </c>
      <c r="O171" s="22">
        <v>955</v>
      </c>
      <c r="P171" s="22">
        <f t="shared" si="33"/>
        <v>14528</v>
      </c>
      <c r="Q171" s="22">
        <v>13273</v>
      </c>
      <c r="R171" s="22">
        <v>15228</v>
      </c>
      <c r="S171" s="22">
        <f t="shared" si="34"/>
        <v>700</v>
      </c>
      <c r="T171" s="76">
        <f t="shared" si="35"/>
        <v>5.2738642356663902E-2</v>
      </c>
      <c r="U171" s="64">
        <v>850</v>
      </c>
      <c r="V171" s="74">
        <f t="shared" si="30"/>
        <v>14378</v>
      </c>
      <c r="W171" s="70">
        <f t="shared" si="36"/>
        <v>1595.6955040000003</v>
      </c>
      <c r="X171" s="70">
        <f t="shared" si="39"/>
        <v>1445.895</v>
      </c>
      <c r="Y171" s="70">
        <f t="shared" si="37"/>
        <v>11336.409496</v>
      </c>
    </row>
    <row r="172" spans="1:25" x14ac:dyDescent="0.3">
      <c r="A172" s="4">
        <v>266</v>
      </c>
      <c r="B172" s="54">
        <v>0</v>
      </c>
      <c r="C172" s="52" t="s">
        <v>2083</v>
      </c>
      <c r="D172" s="59" t="s">
        <v>16</v>
      </c>
      <c r="E172" s="7">
        <v>43830</v>
      </c>
      <c r="F172" s="5" t="str">
        <f t="shared" si="38"/>
        <v>N/A</v>
      </c>
      <c r="G172" s="8" t="s">
        <v>180</v>
      </c>
      <c r="H172" s="8" t="s">
        <v>348</v>
      </c>
      <c r="I172" s="8" t="s">
        <v>104</v>
      </c>
      <c r="J172" s="5" t="s">
        <v>39</v>
      </c>
      <c r="K172" s="5" t="str">
        <f t="shared" si="32"/>
        <v>1 1 05 2 PR31 79</v>
      </c>
      <c r="L172" s="21" t="s">
        <v>1210</v>
      </c>
      <c r="M172" s="22">
        <v>12573</v>
      </c>
      <c r="N172" s="22">
        <v>1000</v>
      </c>
      <c r="O172" s="22">
        <v>955</v>
      </c>
      <c r="P172" s="22">
        <f t="shared" si="33"/>
        <v>14528</v>
      </c>
      <c r="Q172" s="22">
        <v>13273</v>
      </c>
      <c r="R172" s="22">
        <v>15228</v>
      </c>
      <c r="S172" s="22">
        <f t="shared" si="34"/>
        <v>700</v>
      </c>
      <c r="T172" s="76">
        <f t="shared" si="35"/>
        <v>5.2738642356663902E-2</v>
      </c>
      <c r="U172" s="64">
        <v>0</v>
      </c>
      <c r="V172" s="74">
        <f t="shared" si="30"/>
        <v>13528</v>
      </c>
      <c r="W172" s="70">
        <f t="shared" si="36"/>
        <v>1443.3755040000001</v>
      </c>
      <c r="X172" s="70">
        <f t="shared" si="39"/>
        <v>1445.895</v>
      </c>
      <c r="Y172" s="70">
        <f t="shared" si="37"/>
        <v>10638.729496</v>
      </c>
    </row>
    <row r="173" spans="1:25" x14ac:dyDescent="0.3">
      <c r="A173" s="4">
        <v>267</v>
      </c>
      <c r="B173" s="54">
        <v>1189</v>
      </c>
      <c r="C173" s="52" t="s">
        <v>2355</v>
      </c>
      <c r="D173" s="59" t="s">
        <v>355</v>
      </c>
      <c r="E173" s="7">
        <v>39694</v>
      </c>
      <c r="F173" s="5" t="str">
        <f t="shared" si="38"/>
        <v>STIPEJAL</v>
      </c>
      <c r="G173" s="8" t="s">
        <v>180</v>
      </c>
      <c r="H173" s="8" t="s">
        <v>348</v>
      </c>
      <c r="I173" s="8" t="s">
        <v>104</v>
      </c>
      <c r="J173" s="5" t="s">
        <v>39</v>
      </c>
      <c r="K173" s="5" t="str">
        <f t="shared" si="32"/>
        <v>1 1 05 2 PR31 79</v>
      </c>
      <c r="L173" s="21" t="s">
        <v>1210</v>
      </c>
      <c r="M173" s="22">
        <v>12573</v>
      </c>
      <c r="N173" s="22">
        <v>1000</v>
      </c>
      <c r="O173" s="22">
        <v>955</v>
      </c>
      <c r="P173" s="22">
        <f t="shared" si="33"/>
        <v>14528</v>
      </c>
      <c r="Q173" s="22">
        <v>13273</v>
      </c>
      <c r="R173" s="22">
        <v>15228</v>
      </c>
      <c r="S173" s="22">
        <f t="shared" si="34"/>
        <v>700</v>
      </c>
      <c r="T173" s="76">
        <f t="shared" si="35"/>
        <v>5.2738642356663902E-2</v>
      </c>
      <c r="U173" s="64">
        <v>425</v>
      </c>
      <c r="V173" s="74">
        <f t="shared" si="30"/>
        <v>13953</v>
      </c>
      <c r="W173" s="70">
        <f t="shared" si="36"/>
        <v>1519.5355040000002</v>
      </c>
      <c r="X173" s="70">
        <f t="shared" si="39"/>
        <v>1445.895</v>
      </c>
      <c r="Y173" s="70">
        <f t="shared" si="37"/>
        <v>10987.569496</v>
      </c>
    </row>
    <row r="174" spans="1:25" x14ac:dyDescent="0.3">
      <c r="A174" s="4">
        <v>478</v>
      </c>
      <c r="B174" s="54">
        <v>2236</v>
      </c>
      <c r="C174" s="52" t="s">
        <v>2552</v>
      </c>
      <c r="D174" s="58" t="s">
        <v>616</v>
      </c>
      <c r="E174" s="7">
        <v>43497</v>
      </c>
      <c r="F174" s="5" t="str">
        <f t="shared" si="38"/>
        <v>N/A</v>
      </c>
      <c r="G174" s="8" t="s">
        <v>602</v>
      </c>
      <c r="H174" s="8" t="s">
        <v>603</v>
      </c>
      <c r="I174" s="8" t="s">
        <v>104</v>
      </c>
      <c r="J174" s="5" t="s">
        <v>13</v>
      </c>
      <c r="K174" s="5" t="str">
        <f t="shared" si="32"/>
        <v>1 2 08 3 PR16 82</v>
      </c>
      <c r="L174" s="21" t="s">
        <v>1210</v>
      </c>
      <c r="M174" s="22">
        <v>12573</v>
      </c>
      <c r="N174" s="22">
        <v>1000</v>
      </c>
      <c r="O174" s="22">
        <v>955</v>
      </c>
      <c r="P174" s="22">
        <f t="shared" si="33"/>
        <v>14528</v>
      </c>
      <c r="Q174" s="22">
        <v>13273</v>
      </c>
      <c r="R174" s="22">
        <v>15228</v>
      </c>
      <c r="S174" s="22">
        <f t="shared" si="34"/>
        <v>700</v>
      </c>
      <c r="T174" s="76">
        <f t="shared" si="35"/>
        <v>5.2738642356663902E-2</v>
      </c>
      <c r="U174" s="64">
        <v>0</v>
      </c>
      <c r="V174" s="74">
        <f t="shared" si="30"/>
        <v>13528</v>
      </c>
      <c r="W174" s="70">
        <f t="shared" si="36"/>
        <v>1443.3755040000001</v>
      </c>
      <c r="X174" s="70">
        <f t="shared" si="39"/>
        <v>1445.895</v>
      </c>
      <c r="Y174" s="70">
        <f t="shared" si="37"/>
        <v>10638.729496</v>
      </c>
    </row>
    <row r="175" spans="1:25" x14ac:dyDescent="0.3">
      <c r="A175" s="4">
        <v>571</v>
      </c>
      <c r="B175" s="54">
        <v>985</v>
      </c>
      <c r="C175" s="52" t="s">
        <v>2639</v>
      </c>
      <c r="D175" s="58" t="s">
        <v>730</v>
      </c>
      <c r="E175" s="7">
        <v>38282</v>
      </c>
      <c r="F175" s="5" t="str">
        <f t="shared" si="38"/>
        <v>SIEIPEJAL</v>
      </c>
      <c r="G175" s="8" t="s">
        <v>602</v>
      </c>
      <c r="H175" s="8" t="s">
        <v>711</v>
      </c>
      <c r="I175" s="8" t="s">
        <v>104</v>
      </c>
      <c r="J175" s="5" t="s">
        <v>39</v>
      </c>
      <c r="K175" s="5" t="str">
        <f t="shared" si="32"/>
        <v>1 2 08 3 PR18 27</v>
      </c>
      <c r="L175" s="21" t="s">
        <v>1210</v>
      </c>
      <c r="M175" s="22">
        <v>12573</v>
      </c>
      <c r="N175" s="22">
        <v>1000</v>
      </c>
      <c r="O175" s="22">
        <v>955</v>
      </c>
      <c r="P175" s="22">
        <f t="shared" si="33"/>
        <v>14528</v>
      </c>
      <c r="Q175" s="22">
        <v>13273</v>
      </c>
      <c r="R175" s="22">
        <v>15228</v>
      </c>
      <c r="S175" s="22">
        <f t="shared" si="34"/>
        <v>700</v>
      </c>
      <c r="T175" s="76">
        <f t="shared" si="35"/>
        <v>5.2738642356663902E-2</v>
      </c>
      <c r="U175" s="64">
        <v>566</v>
      </c>
      <c r="V175" s="74">
        <f t="shared" si="30"/>
        <v>14094</v>
      </c>
      <c r="W175" s="70">
        <f t="shared" si="36"/>
        <v>1544.8027040000002</v>
      </c>
      <c r="X175" s="70">
        <f t="shared" si="39"/>
        <v>1445.895</v>
      </c>
      <c r="Y175" s="70">
        <f t="shared" si="37"/>
        <v>11103.302296</v>
      </c>
    </row>
    <row r="176" spans="1:25" x14ac:dyDescent="0.3">
      <c r="A176" s="4">
        <v>611</v>
      </c>
      <c r="B176" s="54">
        <v>2373</v>
      </c>
      <c r="C176" s="52" t="s">
        <v>2674</v>
      </c>
      <c r="D176" s="58" t="s">
        <v>1987</v>
      </c>
      <c r="E176" s="7">
        <v>44105</v>
      </c>
      <c r="F176" s="5" t="str">
        <f t="shared" si="38"/>
        <v>N/A</v>
      </c>
      <c r="G176" s="8" t="s">
        <v>602</v>
      </c>
      <c r="H176" s="8" t="s">
        <v>734</v>
      </c>
      <c r="I176" s="8" t="s">
        <v>104</v>
      </c>
      <c r="J176" s="5" t="s">
        <v>13</v>
      </c>
      <c r="K176" s="5" t="str">
        <f t="shared" si="32"/>
        <v>1 2 08 3 PR19 84</v>
      </c>
      <c r="L176" s="21" t="s">
        <v>1210</v>
      </c>
      <c r="M176" s="22">
        <v>12573</v>
      </c>
      <c r="N176" s="22">
        <v>1000</v>
      </c>
      <c r="O176" s="22">
        <v>955</v>
      </c>
      <c r="P176" s="22">
        <f t="shared" si="33"/>
        <v>14528</v>
      </c>
      <c r="Q176" s="22">
        <v>13273</v>
      </c>
      <c r="R176" s="22">
        <v>15228</v>
      </c>
      <c r="S176" s="22">
        <f t="shared" si="34"/>
        <v>700</v>
      </c>
      <c r="T176" s="76">
        <f t="shared" si="35"/>
        <v>5.2738642356663902E-2</v>
      </c>
      <c r="U176" s="64">
        <v>0</v>
      </c>
      <c r="V176" s="74">
        <f t="shared" si="30"/>
        <v>13528</v>
      </c>
      <c r="W176" s="70">
        <f t="shared" si="36"/>
        <v>1443.3755040000001</v>
      </c>
      <c r="X176" s="70">
        <f t="shared" si="39"/>
        <v>1445.895</v>
      </c>
      <c r="Y176" s="70">
        <f t="shared" si="37"/>
        <v>10638.729496</v>
      </c>
    </row>
    <row r="177" spans="1:25" x14ac:dyDescent="0.3">
      <c r="A177" s="4">
        <v>615</v>
      </c>
      <c r="B177" s="54">
        <v>1236</v>
      </c>
      <c r="C177" s="52" t="s">
        <v>2678</v>
      </c>
      <c r="D177" s="58" t="s">
        <v>772</v>
      </c>
      <c r="E177" s="7">
        <v>43116</v>
      </c>
      <c r="F177" s="5" t="str">
        <f t="shared" si="38"/>
        <v>STIPEJAL</v>
      </c>
      <c r="G177" s="8" t="s">
        <v>602</v>
      </c>
      <c r="H177" s="8" t="s">
        <v>734</v>
      </c>
      <c r="I177" s="8" t="s">
        <v>104</v>
      </c>
      <c r="J177" s="5" t="s">
        <v>39</v>
      </c>
      <c r="K177" s="5" t="str">
        <f t="shared" si="32"/>
        <v>1 2 08 3 PR19 84</v>
      </c>
      <c r="L177" s="21" t="s">
        <v>1210</v>
      </c>
      <c r="M177" s="22">
        <v>12573</v>
      </c>
      <c r="N177" s="22">
        <v>1000</v>
      </c>
      <c r="O177" s="22">
        <v>955</v>
      </c>
      <c r="P177" s="22">
        <f t="shared" si="33"/>
        <v>14528</v>
      </c>
      <c r="Q177" s="22">
        <v>13273</v>
      </c>
      <c r="R177" s="22">
        <v>15228</v>
      </c>
      <c r="S177" s="22">
        <f t="shared" si="34"/>
        <v>700</v>
      </c>
      <c r="T177" s="76">
        <f t="shared" si="35"/>
        <v>5.2738642356663902E-2</v>
      </c>
      <c r="U177" s="64">
        <v>0</v>
      </c>
      <c r="V177" s="74">
        <f t="shared" si="30"/>
        <v>13528</v>
      </c>
      <c r="W177" s="70">
        <f t="shared" si="36"/>
        <v>1443.3755040000001</v>
      </c>
      <c r="X177" s="70">
        <f t="shared" si="39"/>
        <v>1445.895</v>
      </c>
      <c r="Y177" s="70">
        <f t="shared" si="37"/>
        <v>10638.729496</v>
      </c>
    </row>
    <row r="178" spans="1:25" x14ac:dyDescent="0.3">
      <c r="A178" s="4">
        <v>683</v>
      </c>
      <c r="B178" s="54">
        <v>847</v>
      </c>
      <c r="C178" s="52" t="s">
        <v>2742</v>
      </c>
      <c r="D178" s="59" t="s">
        <v>847</v>
      </c>
      <c r="E178" s="7">
        <v>37803</v>
      </c>
      <c r="F178" s="5" t="str">
        <f t="shared" si="38"/>
        <v>STIPEJAL</v>
      </c>
      <c r="G178" s="8" t="s">
        <v>807</v>
      </c>
      <c r="H178" s="8" t="s">
        <v>808</v>
      </c>
      <c r="I178" s="8" t="s">
        <v>104</v>
      </c>
      <c r="J178" s="5" t="s">
        <v>39</v>
      </c>
      <c r="K178" s="5" t="str">
        <f t="shared" si="32"/>
        <v>1 2 22 4 PR24 22</v>
      </c>
      <c r="L178" s="21" t="s">
        <v>1210</v>
      </c>
      <c r="M178" s="22">
        <v>12573</v>
      </c>
      <c r="N178" s="22">
        <v>1000</v>
      </c>
      <c r="O178" s="22">
        <v>955</v>
      </c>
      <c r="P178" s="22">
        <f t="shared" si="33"/>
        <v>14528</v>
      </c>
      <c r="Q178" s="22">
        <v>13273</v>
      </c>
      <c r="R178" s="22">
        <v>15228</v>
      </c>
      <c r="S178" s="22">
        <f t="shared" si="34"/>
        <v>700</v>
      </c>
      <c r="T178" s="76">
        <f t="shared" si="35"/>
        <v>5.2738642356663902E-2</v>
      </c>
      <c r="U178" s="64">
        <v>566</v>
      </c>
      <c r="V178" s="74">
        <f t="shared" si="30"/>
        <v>14094</v>
      </c>
      <c r="W178" s="70">
        <f t="shared" si="36"/>
        <v>1544.8027040000002</v>
      </c>
      <c r="X178" s="70">
        <f t="shared" si="39"/>
        <v>1445.895</v>
      </c>
      <c r="Y178" s="70">
        <f t="shared" si="37"/>
        <v>11103.302296</v>
      </c>
    </row>
    <row r="179" spans="1:25" x14ac:dyDescent="0.3">
      <c r="A179" s="4">
        <v>684</v>
      </c>
      <c r="B179" s="54">
        <v>1885</v>
      </c>
      <c r="C179" s="52" t="s">
        <v>2743</v>
      </c>
      <c r="D179" s="59" t="s">
        <v>848</v>
      </c>
      <c r="E179" s="7">
        <v>42438</v>
      </c>
      <c r="F179" s="5" t="str">
        <f t="shared" si="38"/>
        <v>STIPEJAL</v>
      </c>
      <c r="G179" s="8" t="s">
        <v>807</v>
      </c>
      <c r="H179" s="8" t="s">
        <v>808</v>
      </c>
      <c r="I179" s="8" t="s">
        <v>104</v>
      </c>
      <c r="J179" s="5" t="s">
        <v>39</v>
      </c>
      <c r="K179" s="5" t="str">
        <f t="shared" si="32"/>
        <v>1 2 22 4 PR24 22</v>
      </c>
      <c r="L179" s="21" t="s">
        <v>1210</v>
      </c>
      <c r="M179" s="22">
        <v>12573</v>
      </c>
      <c r="N179" s="22">
        <v>1000</v>
      </c>
      <c r="O179" s="22">
        <v>955</v>
      </c>
      <c r="P179" s="22">
        <f t="shared" si="33"/>
        <v>14528</v>
      </c>
      <c r="Q179" s="22">
        <v>13273</v>
      </c>
      <c r="R179" s="22">
        <v>15228</v>
      </c>
      <c r="S179" s="22">
        <f t="shared" si="34"/>
        <v>700</v>
      </c>
      <c r="T179" s="76">
        <f t="shared" si="35"/>
        <v>5.2738642356663902E-2</v>
      </c>
      <c r="U179" s="64">
        <v>283</v>
      </c>
      <c r="V179" s="74">
        <f t="shared" si="30"/>
        <v>13811</v>
      </c>
      <c r="W179" s="70">
        <f t="shared" si="36"/>
        <v>1494.0891040000001</v>
      </c>
      <c r="X179" s="70">
        <f t="shared" si="39"/>
        <v>1445.895</v>
      </c>
      <c r="Y179" s="70">
        <f t="shared" si="37"/>
        <v>10871.015895999999</v>
      </c>
    </row>
    <row r="180" spans="1:25" x14ac:dyDescent="0.3">
      <c r="A180" s="4">
        <v>742</v>
      </c>
      <c r="B180" s="54">
        <v>1227</v>
      </c>
      <c r="C180" s="52" t="s">
        <v>2789</v>
      </c>
      <c r="D180" s="58" t="s">
        <v>906</v>
      </c>
      <c r="E180" s="7">
        <v>43116</v>
      </c>
      <c r="F180" s="5" t="str">
        <f t="shared" si="38"/>
        <v>SIEIPEJAL</v>
      </c>
      <c r="G180" s="6" t="s">
        <v>807</v>
      </c>
      <c r="H180" s="6" t="s">
        <v>852</v>
      </c>
      <c r="I180" s="8" t="s">
        <v>896</v>
      </c>
      <c r="J180" s="5" t="s">
        <v>39</v>
      </c>
      <c r="K180" s="5" t="str">
        <f t="shared" si="32"/>
        <v>1 2 22 4 PR24 23</v>
      </c>
      <c r="L180" s="21" t="s">
        <v>1210</v>
      </c>
      <c r="M180" s="22">
        <v>12573</v>
      </c>
      <c r="N180" s="22">
        <v>1000</v>
      </c>
      <c r="O180" s="22">
        <v>955</v>
      </c>
      <c r="P180" s="22">
        <f t="shared" si="33"/>
        <v>14528</v>
      </c>
      <c r="Q180" s="22">
        <v>13273</v>
      </c>
      <c r="R180" s="22">
        <v>15228</v>
      </c>
      <c r="S180" s="22">
        <f t="shared" si="34"/>
        <v>700</v>
      </c>
      <c r="T180" s="76">
        <f t="shared" si="35"/>
        <v>5.2738642356663902E-2</v>
      </c>
      <c r="U180" s="64">
        <v>0</v>
      </c>
      <c r="V180" s="74">
        <f t="shared" si="30"/>
        <v>13528</v>
      </c>
      <c r="W180" s="70">
        <f t="shared" si="36"/>
        <v>1443.3755040000001</v>
      </c>
      <c r="X180" s="70">
        <f t="shared" si="39"/>
        <v>1445.895</v>
      </c>
      <c r="Y180" s="70">
        <f t="shared" si="37"/>
        <v>10638.729496</v>
      </c>
    </row>
    <row r="181" spans="1:25" x14ac:dyDescent="0.3">
      <c r="A181" s="4">
        <v>783</v>
      </c>
      <c r="B181" s="54">
        <v>1635</v>
      </c>
      <c r="C181" s="52" t="s">
        <v>2823</v>
      </c>
      <c r="D181" s="59" t="s">
        <v>936</v>
      </c>
      <c r="E181" s="7">
        <v>43389</v>
      </c>
      <c r="F181" s="5" t="str">
        <f t="shared" si="38"/>
        <v>STIPEJAL</v>
      </c>
      <c r="G181" s="6" t="s">
        <v>807</v>
      </c>
      <c r="H181" s="8" t="s">
        <v>908</v>
      </c>
      <c r="I181" s="8" t="s">
        <v>896</v>
      </c>
      <c r="J181" s="5" t="s">
        <v>39</v>
      </c>
      <c r="K181" s="5" t="str">
        <f t="shared" si="32"/>
        <v>1 2 22 4 PR24 24</v>
      </c>
      <c r="L181" s="21" t="s">
        <v>1210</v>
      </c>
      <c r="M181" s="22">
        <v>12573</v>
      </c>
      <c r="N181" s="22">
        <v>1000</v>
      </c>
      <c r="O181" s="22">
        <v>955</v>
      </c>
      <c r="P181" s="22">
        <f t="shared" si="33"/>
        <v>14528</v>
      </c>
      <c r="Q181" s="22">
        <v>13273</v>
      </c>
      <c r="R181" s="22">
        <v>15228</v>
      </c>
      <c r="S181" s="22">
        <f t="shared" si="34"/>
        <v>700</v>
      </c>
      <c r="T181" s="76">
        <f t="shared" si="35"/>
        <v>5.2738642356663902E-2</v>
      </c>
      <c r="U181" s="64">
        <v>0</v>
      </c>
      <c r="V181" s="74">
        <f t="shared" si="30"/>
        <v>13528</v>
      </c>
      <c r="W181" s="70">
        <f t="shared" si="36"/>
        <v>1443.3755040000001</v>
      </c>
      <c r="X181" s="70">
        <f t="shared" si="39"/>
        <v>1445.895</v>
      </c>
      <c r="Y181" s="70">
        <f t="shared" si="37"/>
        <v>10638.729496</v>
      </c>
    </row>
    <row r="182" spans="1:25" x14ac:dyDescent="0.3">
      <c r="A182" s="4">
        <v>265</v>
      </c>
      <c r="B182" s="54">
        <v>1263</v>
      </c>
      <c r="C182" s="52" t="s">
        <v>2354</v>
      </c>
      <c r="D182" s="59" t="s">
        <v>354</v>
      </c>
      <c r="E182" s="7">
        <v>43116</v>
      </c>
      <c r="F182" s="5" t="str">
        <f t="shared" si="38"/>
        <v>STIPEJAL</v>
      </c>
      <c r="G182" s="8" t="s">
        <v>180</v>
      </c>
      <c r="H182" s="8" t="s">
        <v>348</v>
      </c>
      <c r="I182" s="8" t="s">
        <v>312</v>
      </c>
      <c r="J182" s="5" t="s">
        <v>39</v>
      </c>
      <c r="K182" s="5" t="str">
        <f t="shared" si="32"/>
        <v>1 1 05 2 PR31 79</v>
      </c>
      <c r="L182" s="21" t="s">
        <v>1210</v>
      </c>
      <c r="M182" s="22">
        <v>12654</v>
      </c>
      <c r="N182" s="22">
        <v>1000</v>
      </c>
      <c r="O182" s="22">
        <v>955</v>
      </c>
      <c r="P182" s="22">
        <f t="shared" si="33"/>
        <v>14609</v>
      </c>
      <c r="Q182" s="22">
        <v>13354</v>
      </c>
      <c r="R182" s="22">
        <v>15309</v>
      </c>
      <c r="S182" s="22">
        <f t="shared" si="34"/>
        <v>700</v>
      </c>
      <c r="T182" s="76">
        <f t="shared" si="35"/>
        <v>5.2418750936049127E-2</v>
      </c>
      <c r="U182" s="64">
        <v>0</v>
      </c>
      <c r="V182" s="74">
        <f t="shared" si="30"/>
        <v>13609</v>
      </c>
      <c r="W182" s="70">
        <f t="shared" si="36"/>
        <v>1457.8907040000001</v>
      </c>
      <c r="X182" s="70">
        <f t="shared" si="39"/>
        <v>1455.21</v>
      </c>
      <c r="Y182" s="70">
        <f t="shared" si="37"/>
        <v>10695.899296</v>
      </c>
    </row>
    <row r="183" spans="1:25" x14ac:dyDescent="0.3">
      <c r="A183" s="4">
        <v>150</v>
      </c>
      <c r="B183" s="54">
        <v>123</v>
      </c>
      <c r="C183" s="52" t="s">
        <v>2248</v>
      </c>
      <c r="D183" s="59" t="s">
        <v>204</v>
      </c>
      <c r="E183" s="7">
        <v>33655</v>
      </c>
      <c r="F183" s="5" t="str">
        <f t="shared" si="38"/>
        <v>STIPEJAL</v>
      </c>
      <c r="G183" s="8" t="s">
        <v>180</v>
      </c>
      <c r="H183" s="8" t="s">
        <v>194</v>
      </c>
      <c r="I183" s="8" t="s">
        <v>195</v>
      </c>
      <c r="J183" s="5" t="s">
        <v>39</v>
      </c>
      <c r="K183" s="5" t="str">
        <f t="shared" si="32"/>
        <v>1 1 05 1 PR02 15</v>
      </c>
      <c r="L183" s="21" t="s">
        <v>1210</v>
      </c>
      <c r="M183" s="22">
        <v>12701</v>
      </c>
      <c r="N183" s="22">
        <v>1000</v>
      </c>
      <c r="O183" s="22">
        <v>955</v>
      </c>
      <c r="P183" s="22">
        <f t="shared" si="33"/>
        <v>14656</v>
      </c>
      <c r="Q183" s="22">
        <v>13401</v>
      </c>
      <c r="R183" s="22">
        <v>15356</v>
      </c>
      <c r="S183" s="22">
        <f t="shared" si="34"/>
        <v>700</v>
      </c>
      <c r="T183" s="76">
        <f t="shared" si="35"/>
        <v>5.2234907842698304E-2</v>
      </c>
      <c r="U183" s="64">
        <v>850</v>
      </c>
      <c r="V183" s="74">
        <f t="shared" si="30"/>
        <v>14506</v>
      </c>
      <c r="W183" s="70">
        <f t="shared" si="36"/>
        <v>1618.633104</v>
      </c>
      <c r="X183" s="70">
        <f t="shared" si="39"/>
        <v>1460.615</v>
      </c>
      <c r="Y183" s="70">
        <f t="shared" si="37"/>
        <v>11426.751896</v>
      </c>
    </row>
    <row r="184" spans="1:25" x14ac:dyDescent="0.3">
      <c r="A184" s="4">
        <v>161</v>
      </c>
      <c r="B184" s="54">
        <v>553</v>
      </c>
      <c r="C184" s="52" t="s">
        <v>2259</v>
      </c>
      <c r="D184" s="58" t="s">
        <v>223</v>
      </c>
      <c r="E184" s="7">
        <v>36601</v>
      </c>
      <c r="F184" s="5" t="str">
        <f t="shared" si="38"/>
        <v>SIEIPEJAL</v>
      </c>
      <c r="G184" s="8" t="s">
        <v>180</v>
      </c>
      <c r="H184" s="8" t="s">
        <v>208</v>
      </c>
      <c r="I184" s="8" t="s">
        <v>224</v>
      </c>
      <c r="J184" s="5" t="s">
        <v>39</v>
      </c>
      <c r="K184" s="5" t="str">
        <f t="shared" si="32"/>
        <v>1 1 05 1 PR02 16</v>
      </c>
      <c r="L184" s="21" t="s">
        <v>1210</v>
      </c>
      <c r="M184" s="22">
        <v>12701</v>
      </c>
      <c r="N184" s="22">
        <v>1000</v>
      </c>
      <c r="O184" s="22">
        <v>955</v>
      </c>
      <c r="P184" s="22">
        <f t="shared" si="33"/>
        <v>14656</v>
      </c>
      <c r="Q184" s="22">
        <v>13401</v>
      </c>
      <c r="R184" s="22">
        <v>15356</v>
      </c>
      <c r="S184" s="22">
        <f t="shared" si="34"/>
        <v>700</v>
      </c>
      <c r="T184" s="76">
        <f t="shared" si="35"/>
        <v>5.2234907842698304E-2</v>
      </c>
      <c r="U184" s="64">
        <v>708</v>
      </c>
      <c r="V184" s="74">
        <f t="shared" si="30"/>
        <v>14364</v>
      </c>
      <c r="W184" s="70">
        <f t="shared" si="36"/>
        <v>1593.1867040000002</v>
      </c>
      <c r="X184" s="70">
        <f t="shared" si="39"/>
        <v>1460.615</v>
      </c>
      <c r="Y184" s="70">
        <f t="shared" si="37"/>
        <v>11310.198296</v>
      </c>
    </row>
    <row r="185" spans="1:25" x14ac:dyDescent="0.3">
      <c r="A185" s="4">
        <v>229</v>
      </c>
      <c r="B185" s="54">
        <v>1631</v>
      </c>
      <c r="C185" s="52" t="s">
        <v>2322</v>
      </c>
      <c r="D185" s="77" t="s">
        <v>311</v>
      </c>
      <c r="E185" s="7">
        <v>41597</v>
      </c>
      <c r="F185" s="5" t="str">
        <f t="shared" si="38"/>
        <v>STIPEJAL</v>
      </c>
      <c r="G185" s="6" t="s">
        <v>180</v>
      </c>
      <c r="H185" s="6" t="s">
        <v>271</v>
      </c>
      <c r="I185" s="8" t="s">
        <v>312</v>
      </c>
      <c r="J185" s="5" t="s">
        <v>39</v>
      </c>
      <c r="K185" s="5" t="str">
        <f t="shared" si="32"/>
        <v>1 1 05 2 PR15 80</v>
      </c>
      <c r="L185" s="21" t="s">
        <v>1210</v>
      </c>
      <c r="M185" s="22">
        <v>12701</v>
      </c>
      <c r="N185" s="22">
        <v>1000</v>
      </c>
      <c r="O185" s="22">
        <v>955</v>
      </c>
      <c r="P185" s="22">
        <f t="shared" si="33"/>
        <v>14656</v>
      </c>
      <c r="Q185" s="22">
        <v>13401</v>
      </c>
      <c r="R185" s="22">
        <v>15356</v>
      </c>
      <c r="S185" s="22">
        <f t="shared" si="34"/>
        <v>700</v>
      </c>
      <c r="T185" s="76">
        <f t="shared" si="35"/>
        <v>5.2234907842698304E-2</v>
      </c>
      <c r="U185" s="64">
        <v>283</v>
      </c>
      <c r="V185" s="74">
        <f t="shared" si="30"/>
        <v>13939</v>
      </c>
      <c r="W185" s="70">
        <f t="shared" si="36"/>
        <v>1517.0267040000001</v>
      </c>
      <c r="X185" s="70">
        <f t="shared" si="39"/>
        <v>1460.615</v>
      </c>
      <c r="Y185" s="70">
        <f t="shared" si="37"/>
        <v>10961.358296</v>
      </c>
    </row>
    <row r="186" spans="1:25" hidden="1" x14ac:dyDescent="0.3">
      <c r="A186" s="4">
        <v>180</v>
      </c>
      <c r="B186" s="54">
        <v>2427</v>
      </c>
      <c r="C186" s="52" t="s">
        <v>2275</v>
      </c>
      <c r="D186" s="58" t="s">
        <v>2911</v>
      </c>
      <c r="E186" s="7">
        <v>44287</v>
      </c>
      <c r="F186" s="5" t="str">
        <f t="shared" si="38"/>
        <v>N/A</v>
      </c>
      <c r="G186" s="6" t="s">
        <v>180</v>
      </c>
      <c r="H186" s="8" t="s">
        <v>247</v>
      </c>
      <c r="I186" s="8" t="s">
        <v>248</v>
      </c>
      <c r="J186" s="5" t="s">
        <v>13</v>
      </c>
      <c r="K186" s="5" t="str">
        <f t="shared" si="32"/>
        <v>1 1 05 2 PR09 68</v>
      </c>
      <c r="L186" s="21" t="s">
        <v>1212</v>
      </c>
      <c r="M186" s="22">
        <v>62968</v>
      </c>
      <c r="N186" s="22">
        <v>2288</v>
      </c>
      <c r="O186" s="22">
        <v>1617</v>
      </c>
      <c r="P186" s="22">
        <f t="shared" si="33"/>
        <v>66873</v>
      </c>
      <c r="Q186" s="22">
        <v>62968</v>
      </c>
      <c r="R186" s="22">
        <v>66873</v>
      </c>
      <c r="S186" s="22">
        <f t="shared" si="34"/>
        <v>0</v>
      </c>
      <c r="T186" s="76">
        <f t="shared" si="35"/>
        <v>0</v>
      </c>
      <c r="U186" s="64">
        <v>0</v>
      </c>
      <c r="V186" s="74">
        <f t="shared" si="30"/>
        <v>64585</v>
      </c>
      <c r="W186" s="70">
        <f t="shared" si="36"/>
        <v>10592.789904000001</v>
      </c>
      <c r="X186" s="70">
        <f t="shared" si="39"/>
        <v>7241.3200000000006</v>
      </c>
      <c r="Y186" s="70">
        <f t="shared" si="37"/>
        <v>46750.890095999996</v>
      </c>
    </row>
    <row r="187" spans="1:25" hidden="1" x14ac:dyDescent="0.3">
      <c r="A187" s="4">
        <v>181</v>
      </c>
      <c r="B187" s="54">
        <v>897</v>
      </c>
      <c r="C187" s="52" t="s">
        <v>2276</v>
      </c>
      <c r="D187" s="58" t="s">
        <v>419</v>
      </c>
      <c r="E187" s="7">
        <v>38018</v>
      </c>
      <c r="F187" s="5" t="str">
        <f>IFERROR(VLOOKUP(B320,SINDICATO,5,FALSE),"N/A")</f>
        <v>N/A</v>
      </c>
      <c r="G187" s="8" t="s">
        <v>180</v>
      </c>
      <c r="H187" s="8" t="s">
        <v>247</v>
      </c>
      <c r="I187" s="8" t="s">
        <v>250</v>
      </c>
      <c r="J187" s="5" t="s">
        <v>13</v>
      </c>
      <c r="K187" s="5" t="str">
        <f t="shared" si="32"/>
        <v>1 1 05 2 PR09 68</v>
      </c>
      <c r="L187" s="21" t="s">
        <v>1211</v>
      </c>
      <c r="M187" s="22">
        <v>39023</v>
      </c>
      <c r="N187" s="22">
        <v>1808</v>
      </c>
      <c r="O187" s="22">
        <v>1299</v>
      </c>
      <c r="P187" s="22">
        <f t="shared" si="33"/>
        <v>42130</v>
      </c>
      <c r="Q187" s="22">
        <v>39023</v>
      </c>
      <c r="R187" s="22">
        <v>42130</v>
      </c>
      <c r="S187" s="22">
        <f t="shared" si="34"/>
        <v>0</v>
      </c>
      <c r="T187" s="76">
        <f t="shared" si="35"/>
        <v>0</v>
      </c>
      <c r="U187" s="64">
        <v>566</v>
      </c>
      <c r="V187" s="74">
        <f t="shared" si="30"/>
        <v>40888</v>
      </c>
      <c r="W187" s="70">
        <f t="shared" si="36"/>
        <v>6346.2875040000008</v>
      </c>
      <c r="X187" s="70">
        <f t="shared" si="39"/>
        <v>4487.6450000000004</v>
      </c>
      <c r="Y187" s="70">
        <f t="shared" si="37"/>
        <v>30054.067496</v>
      </c>
    </row>
    <row r="188" spans="1:25" hidden="1" x14ac:dyDescent="0.3">
      <c r="A188" s="4">
        <v>182</v>
      </c>
      <c r="B188" s="54">
        <v>2428</v>
      </c>
      <c r="C188" s="52" t="s">
        <v>2277</v>
      </c>
      <c r="D188" s="58" t="s">
        <v>2912</v>
      </c>
      <c r="E188" s="7">
        <v>44287</v>
      </c>
      <c r="F188" s="5" t="str">
        <f t="shared" ref="F188:F221" si="40">IFERROR(VLOOKUP(B188,SINDICATO,5,FALSE),"N/A")</f>
        <v>N/A</v>
      </c>
      <c r="G188" s="8" t="s">
        <v>180</v>
      </c>
      <c r="H188" s="8" t="s">
        <v>247</v>
      </c>
      <c r="I188" s="8" t="s">
        <v>251</v>
      </c>
      <c r="J188" s="5" t="s">
        <v>13</v>
      </c>
      <c r="K188" s="5" t="str">
        <f t="shared" si="32"/>
        <v>1 1 05 2 PR09 68</v>
      </c>
      <c r="L188" s="21" t="s">
        <v>1211</v>
      </c>
      <c r="M188" s="22">
        <v>39023</v>
      </c>
      <c r="N188" s="22">
        <v>1808</v>
      </c>
      <c r="O188" s="22">
        <v>1299</v>
      </c>
      <c r="P188" s="22">
        <f t="shared" si="33"/>
        <v>42130</v>
      </c>
      <c r="Q188" s="22">
        <v>39023</v>
      </c>
      <c r="R188" s="22">
        <v>42130</v>
      </c>
      <c r="S188" s="22">
        <f t="shared" si="34"/>
        <v>0</v>
      </c>
      <c r="T188" s="76">
        <f t="shared" si="35"/>
        <v>0</v>
      </c>
      <c r="U188" s="64">
        <v>0</v>
      </c>
      <c r="V188" s="74">
        <f t="shared" si="30"/>
        <v>40322</v>
      </c>
      <c r="W188" s="70">
        <f t="shared" si="36"/>
        <v>6244.8603040000007</v>
      </c>
      <c r="X188" s="70">
        <f t="shared" si="39"/>
        <v>4487.6450000000004</v>
      </c>
      <c r="Y188" s="70">
        <f t="shared" si="37"/>
        <v>29589.494695999998</v>
      </c>
    </row>
    <row r="189" spans="1:25" x14ac:dyDescent="0.3">
      <c r="A189" s="4">
        <v>230</v>
      </c>
      <c r="B189" s="54">
        <v>1248</v>
      </c>
      <c r="C189" s="52" t="s">
        <v>2323</v>
      </c>
      <c r="D189" s="58" t="s">
        <v>313</v>
      </c>
      <c r="E189" s="7">
        <v>41518</v>
      </c>
      <c r="F189" s="5" t="str">
        <f t="shared" si="40"/>
        <v>SIEIPEJAL</v>
      </c>
      <c r="G189" s="8" t="s">
        <v>180</v>
      </c>
      <c r="H189" s="8" t="s">
        <v>271</v>
      </c>
      <c r="I189" s="8" t="s">
        <v>314</v>
      </c>
      <c r="J189" s="5" t="s">
        <v>39</v>
      </c>
      <c r="K189" s="5" t="str">
        <f t="shared" si="32"/>
        <v>1 1 05 2 PR15 80</v>
      </c>
      <c r="L189" s="21" t="s">
        <v>1210</v>
      </c>
      <c r="M189" s="22">
        <v>12701</v>
      </c>
      <c r="N189" s="22">
        <v>1000</v>
      </c>
      <c r="O189" s="22">
        <v>955</v>
      </c>
      <c r="P189" s="22">
        <f t="shared" si="33"/>
        <v>14656</v>
      </c>
      <c r="Q189" s="22">
        <v>13401</v>
      </c>
      <c r="R189" s="22">
        <v>15356</v>
      </c>
      <c r="S189" s="22">
        <f t="shared" si="34"/>
        <v>700</v>
      </c>
      <c r="T189" s="76">
        <f t="shared" si="35"/>
        <v>5.2234907842698304E-2</v>
      </c>
      <c r="U189" s="64">
        <v>283</v>
      </c>
      <c r="V189" s="74">
        <f t="shared" si="30"/>
        <v>13939</v>
      </c>
      <c r="W189" s="70">
        <f t="shared" si="36"/>
        <v>1517.0267040000001</v>
      </c>
      <c r="X189" s="70">
        <f t="shared" si="39"/>
        <v>1460.615</v>
      </c>
      <c r="Y189" s="70">
        <f t="shared" si="37"/>
        <v>10961.358296</v>
      </c>
    </row>
    <row r="190" spans="1:25" x14ac:dyDescent="0.3">
      <c r="A190" s="4">
        <v>231</v>
      </c>
      <c r="B190" s="54">
        <v>1979</v>
      </c>
      <c r="C190" s="52" t="s">
        <v>2324</v>
      </c>
      <c r="D190" s="58" t="s">
        <v>315</v>
      </c>
      <c r="E190" s="7">
        <v>42932</v>
      </c>
      <c r="F190" s="5" t="str">
        <f t="shared" si="40"/>
        <v>SIEIPEJAL</v>
      </c>
      <c r="G190" s="8" t="s">
        <v>180</v>
      </c>
      <c r="H190" s="6" t="s">
        <v>271</v>
      </c>
      <c r="I190" s="8" t="s">
        <v>314</v>
      </c>
      <c r="J190" s="5" t="s">
        <v>39</v>
      </c>
      <c r="K190" s="5" t="str">
        <f t="shared" si="32"/>
        <v>1 1 05 2 PR15 80</v>
      </c>
      <c r="L190" s="21" t="s">
        <v>1210</v>
      </c>
      <c r="M190" s="22">
        <v>12701</v>
      </c>
      <c r="N190" s="22">
        <v>1000</v>
      </c>
      <c r="O190" s="22">
        <v>955</v>
      </c>
      <c r="P190" s="22">
        <f t="shared" si="33"/>
        <v>14656</v>
      </c>
      <c r="Q190" s="22">
        <v>13401</v>
      </c>
      <c r="R190" s="22">
        <v>15356</v>
      </c>
      <c r="S190" s="22">
        <f t="shared" si="34"/>
        <v>700</v>
      </c>
      <c r="T190" s="76">
        <f t="shared" si="35"/>
        <v>5.2234907842698304E-2</v>
      </c>
      <c r="U190" s="64">
        <v>0</v>
      </c>
      <c r="V190" s="74">
        <f t="shared" si="30"/>
        <v>13656</v>
      </c>
      <c r="W190" s="70">
        <f t="shared" si="36"/>
        <v>1466.3131040000001</v>
      </c>
      <c r="X190" s="70">
        <f t="shared" si="39"/>
        <v>1460.615</v>
      </c>
      <c r="Y190" s="70">
        <f t="shared" si="37"/>
        <v>10729.071895999999</v>
      </c>
    </row>
    <row r="191" spans="1:25" x14ac:dyDescent="0.3">
      <c r="A191" s="4">
        <v>352</v>
      </c>
      <c r="B191" s="54">
        <v>1412</v>
      </c>
      <c r="C191" s="52" t="s">
        <v>2430</v>
      </c>
      <c r="D191" s="58" t="s">
        <v>467</v>
      </c>
      <c r="E191" s="7">
        <v>41015</v>
      </c>
      <c r="F191" s="5" t="str">
        <f t="shared" si="40"/>
        <v>STIPEJAL</v>
      </c>
      <c r="G191" s="8" t="s">
        <v>454</v>
      </c>
      <c r="H191" s="8" t="s">
        <v>515</v>
      </c>
      <c r="I191" s="8" t="s">
        <v>468</v>
      </c>
      <c r="J191" s="5" t="s">
        <v>39</v>
      </c>
      <c r="K191" s="5" t="str">
        <f t="shared" si="32"/>
        <v>1 1 07 2 PR07 95</v>
      </c>
      <c r="L191" s="21" t="s">
        <v>1210</v>
      </c>
      <c r="M191" s="22">
        <v>12701</v>
      </c>
      <c r="N191" s="22">
        <v>1000</v>
      </c>
      <c r="O191" s="22">
        <v>955</v>
      </c>
      <c r="P191" s="22">
        <f t="shared" si="33"/>
        <v>14656</v>
      </c>
      <c r="Q191" s="22">
        <v>13401</v>
      </c>
      <c r="R191" s="22">
        <v>15356</v>
      </c>
      <c r="S191" s="22">
        <f t="shared" si="34"/>
        <v>700</v>
      </c>
      <c r="T191" s="76">
        <f t="shared" si="35"/>
        <v>5.2234907842698304E-2</v>
      </c>
      <c r="U191" s="64">
        <v>283</v>
      </c>
      <c r="V191" s="74">
        <f t="shared" si="30"/>
        <v>13939</v>
      </c>
      <c r="W191" s="70">
        <f t="shared" si="36"/>
        <v>1517.0267040000001</v>
      </c>
      <c r="X191" s="70">
        <f t="shared" si="39"/>
        <v>1460.615</v>
      </c>
      <c r="Y191" s="70">
        <f t="shared" si="37"/>
        <v>10961.358296</v>
      </c>
    </row>
    <row r="192" spans="1:25" x14ac:dyDescent="0.3">
      <c r="A192" s="4">
        <v>353</v>
      </c>
      <c r="B192" s="54">
        <v>1413</v>
      </c>
      <c r="C192" s="52" t="s">
        <v>2431</v>
      </c>
      <c r="D192" s="58" t="s">
        <v>469</v>
      </c>
      <c r="E192" s="7">
        <v>41015</v>
      </c>
      <c r="F192" s="5" t="str">
        <f t="shared" si="40"/>
        <v>SIEIPEJAL</v>
      </c>
      <c r="G192" s="8" t="s">
        <v>454</v>
      </c>
      <c r="H192" s="8" t="s">
        <v>515</v>
      </c>
      <c r="I192" s="8" t="s">
        <v>468</v>
      </c>
      <c r="J192" s="5" t="s">
        <v>39</v>
      </c>
      <c r="K192" s="5" t="str">
        <f t="shared" si="32"/>
        <v>1 1 07 2 PR07 95</v>
      </c>
      <c r="L192" s="21" t="s">
        <v>1210</v>
      </c>
      <c r="M192" s="22">
        <v>12701</v>
      </c>
      <c r="N192" s="22">
        <v>1000</v>
      </c>
      <c r="O192" s="22">
        <v>955</v>
      </c>
      <c r="P192" s="22">
        <f t="shared" si="33"/>
        <v>14656</v>
      </c>
      <c r="Q192" s="22">
        <v>13401</v>
      </c>
      <c r="R192" s="22">
        <v>15356</v>
      </c>
      <c r="S192" s="22">
        <f t="shared" si="34"/>
        <v>700</v>
      </c>
      <c r="T192" s="76">
        <f t="shared" si="35"/>
        <v>5.2234907842698304E-2</v>
      </c>
      <c r="U192" s="64">
        <v>283</v>
      </c>
      <c r="V192" s="74">
        <f t="shared" si="30"/>
        <v>13939</v>
      </c>
      <c r="W192" s="70">
        <f t="shared" si="36"/>
        <v>1517.0267040000001</v>
      </c>
      <c r="X192" s="70">
        <f t="shared" si="39"/>
        <v>1460.615</v>
      </c>
      <c r="Y192" s="70">
        <f t="shared" si="37"/>
        <v>10961.358296</v>
      </c>
    </row>
    <row r="193" spans="1:25" x14ac:dyDescent="0.3">
      <c r="A193" s="4">
        <v>354</v>
      </c>
      <c r="B193" s="54">
        <v>1433</v>
      </c>
      <c r="C193" s="52" t="s">
        <v>2432</v>
      </c>
      <c r="D193" s="58" t="s">
        <v>470</v>
      </c>
      <c r="E193" s="7">
        <v>41061</v>
      </c>
      <c r="F193" s="5" t="str">
        <f t="shared" si="40"/>
        <v>STIPEJAL</v>
      </c>
      <c r="G193" s="8" t="s">
        <v>454</v>
      </c>
      <c r="H193" s="8" t="s">
        <v>515</v>
      </c>
      <c r="I193" s="8" t="s">
        <v>468</v>
      </c>
      <c r="J193" s="5" t="s">
        <v>39</v>
      </c>
      <c r="K193" s="5" t="str">
        <f t="shared" si="32"/>
        <v>1 1 07 2 PR07 95</v>
      </c>
      <c r="L193" s="21" t="s">
        <v>1210</v>
      </c>
      <c r="M193" s="22">
        <v>12701</v>
      </c>
      <c r="N193" s="22">
        <v>1000</v>
      </c>
      <c r="O193" s="22">
        <v>955</v>
      </c>
      <c r="P193" s="22">
        <f t="shared" si="33"/>
        <v>14656</v>
      </c>
      <c r="Q193" s="22">
        <v>13401</v>
      </c>
      <c r="R193" s="22">
        <v>15356</v>
      </c>
      <c r="S193" s="22">
        <f t="shared" si="34"/>
        <v>700</v>
      </c>
      <c r="T193" s="76">
        <f t="shared" si="35"/>
        <v>5.2234907842698304E-2</v>
      </c>
      <c r="U193" s="64">
        <v>283</v>
      </c>
      <c r="V193" s="74">
        <f t="shared" si="30"/>
        <v>13939</v>
      </c>
      <c r="W193" s="70">
        <f t="shared" si="36"/>
        <v>1517.0267040000001</v>
      </c>
      <c r="X193" s="70">
        <f t="shared" si="39"/>
        <v>1460.615</v>
      </c>
      <c r="Y193" s="70">
        <f t="shared" si="37"/>
        <v>10961.358296</v>
      </c>
    </row>
    <row r="194" spans="1:25" x14ac:dyDescent="0.3">
      <c r="A194" s="4">
        <v>375</v>
      </c>
      <c r="B194" s="54">
        <v>1453</v>
      </c>
      <c r="C194" s="52" t="s">
        <v>2453</v>
      </c>
      <c r="D194" s="58" t="s">
        <v>496</v>
      </c>
      <c r="E194" s="7">
        <v>41061</v>
      </c>
      <c r="F194" s="5" t="str">
        <f t="shared" si="40"/>
        <v>SIEIPEJAL</v>
      </c>
      <c r="G194" s="8" t="s">
        <v>454</v>
      </c>
      <c r="H194" s="8" t="s">
        <v>475</v>
      </c>
      <c r="I194" s="8" t="s">
        <v>468</v>
      </c>
      <c r="J194" s="5" t="s">
        <v>39</v>
      </c>
      <c r="K194" s="5" t="str">
        <f t="shared" si="32"/>
        <v>1 1 07 2 PR07 65</v>
      </c>
      <c r="L194" s="21" t="s">
        <v>1210</v>
      </c>
      <c r="M194" s="22">
        <v>12701</v>
      </c>
      <c r="N194" s="22">
        <v>1000</v>
      </c>
      <c r="O194" s="22">
        <v>955</v>
      </c>
      <c r="P194" s="22">
        <f t="shared" si="33"/>
        <v>14656</v>
      </c>
      <c r="Q194" s="22">
        <v>13401</v>
      </c>
      <c r="R194" s="22">
        <v>15356</v>
      </c>
      <c r="S194" s="22">
        <f t="shared" si="34"/>
        <v>700</v>
      </c>
      <c r="T194" s="76">
        <f t="shared" si="35"/>
        <v>5.2234907842698304E-2</v>
      </c>
      <c r="U194" s="64">
        <v>283</v>
      </c>
      <c r="V194" s="74">
        <f t="shared" si="30"/>
        <v>13939</v>
      </c>
      <c r="W194" s="70">
        <f t="shared" si="36"/>
        <v>1517.0267040000001</v>
      </c>
      <c r="X194" s="70">
        <f t="shared" si="39"/>
        <v>1460.615</v>
      </c>
      <c r="Y194" s="70">
        <f t="shared" si="37"/>
        <v>10961.358296</v>
      </c>
    </row>
    <row r="195" spans="1:25" x14ac:dyDescent="0.3">
      <c r="A195" s="4">
        <v>424</v>
      </c>
      <c r="B195" s="54">
        <v>1431</v>
      </c>
      <c r="C195" s="52" t="s">
        <v>2499</v>
      </c>
      <c r="D195" s="58" t="s">
        <v>556</v>
      </c>
      <c r="E195" s="7">
        <v>41061</v>
      </c>
      <c r="F195" s="5" t="str">
        <f t="shared" si="40"/>
        <v>SIEIPEJAL</v>
      </c>
      <c r="G195" s="8" t="s">
        <v>454</v>
      </c>
      <c r="H195" s="6" t="s">
        <v>524</v>
      </c>
      <c r="I195" s="8" t="s">
        <v>468</v>
      </c>
      <c r="J195" s="5" t="s">
        <v>39</v>
      </c>
      <c r="K195" s="5" t="str">
        <f t="shared" si="32"/>
        <v>1 1 07 2 PR08 86</v>
      </c>
      <c r="L195" s="21" t="s">
        <v>1210</v>
      </c>
      <c r="M195" s="22">
        <v>12701</v>
      </c>
      <c r="N195" s="22">
        <v>1000</v>
      </c>
      <c r="O195" s="22">
        <v>955</v>
      </c>
      <c r="P195" s="22">
        <f t="shared" si="33"/>
        <v>14656</v>
      </c>
      <c r="Q195" s="22">
        <v>13401</v>
      </c>
      <c r="R195" s="22">
        <v>15356</v>
      </c>
      <c r="S195" s="22">
        <f t="shared" si="34"/>
        <v>700</v>
      </c>
      <c r="T195" s="76">
        <f t="shared" si="35"/>
        <v>5.2234907842698304E-2</v>
      </c>
      <c r="U195" s="64">
        <v>283</v>
      </c>
      <c r="V195" s="74">
        <f t="shared" si="30"/>
        <v>13939</v>
      </c>
      <c r="W195" s="70">
        <f t="shared" si="36"/>
        <v>1517.0267040000001</v>
      </c>
      <c r="X195" s="70">
        <f t="shared" si="39"/>
        <v>1460.615</v>
      </c>
      <c r="Y195" s="70">
        <f t="shared" si="37"/>
        <v>10961.358296</v>
      </c>
    </row>
    <row r="196" spans="1:25" x14ac:dyDescent="0.3">
      <c r="A196" s="4">
        <v>425</v>
      </c>
      <c r="B196" s="54">
        <v>1439</v>
      </c>
      <c r="C196" s="52" t="s">
        <v>2500</v>
      </c>
      <c r="D196" s="59" t="s">
        <v>557</v>
      </c>
      <c r="E196" s="7">
        <v>41061</v>
      </c>
      <c r="F196" s="5" t="str">
        <f t="shared" si="40"/>
        <v>SIEIPEJAL</v>
      </c>
      <c r="G196" s="8" t="s">
        <v>454</v>
      </c>
      <c r="H196" s="6" t="s">
        <v>524</v>
      </c>
      <c r="I196" s="8" t="s">
        <v>468</v>
      </c>
      <c r="J196" s="5" t="s">
        <v>39</v>
      </c>
      <c r="K196" s="5" t="str">
        <f t="shared" si="32"/>
        <v>1 1 07 2 PR08 86</v>
      </c>
      <c r="L196" s="21" t="s">
        <v>1210</v>
      </c>
      <c r="M196" s="22">
        <v>12701</v>
      </c>
      <c r="N196" s="22">
        <v>1000</v>
      </c>
      <c r="O196" s="22">
        <v>955</v>
      </c>
      <c r="P196" s="22">
        <f t="shared" si="33"/>
        <v>14656</v>
      </c>
      <c r="Q196" s="22">
        <v>13401</v>
      </c>
      <c r="R196" s="22">
        <v>15356</v>
      </c>
      <c r="S196" s="22">
        <f t="shared" si="34"/>
        <v>700</v>
      </c>
      <c r="T196" s="76">
        <f t="shared" si="35"/>
        <v>5.2234907842698304E-2</v>
      </c>
      <c r="U196" s="64">
        <v>283</v>
      </c>
      <c r="V196" s="74">
        <f t="shared" si="30"/>
        <v>13939</v>
      </c>
      <c r="W196" s="70">
        <f t="shared" si="36"/>
        <v>1517.0267040000001</v>
      </c>
      <c r="X196" s="70">
        <f t="shared" si="39"/>
        <v>1460.615</v>
      </c>
      <c r="Y196" s="70">
        <f t="shared" si="37"/>
        <v>10961.358296</v>
      </c>
    </row>
    <row r="197" spans="1:25" x14ac:dyDescent="0.3">
      <c r="A197" s="4">
        <v>426</v>
      </c>
      <c r="B197" s="54">
        <v>1440</v>
      </c>
      <c r="C197" s="52" t="s">
        <v>2501</v>
      </c>
      <c r="D197" s="59" t="s">
        <v>558</v>
      </c>
      <c r="E197" s="7">
        <v>41061</v>
      </c>
      <c r="F197" s="5" t="str">
        <f t="shared" si="40"/>
        <v>SUTIPEJAL</v>
      </c>
      <c r="G197" s="8" t="s">
        <v>454</v>
      </c>
      <c r="H197" s="6" t="s">
        <v>524</v>
      </c>
      <c r="I197" s="8" t="s">
        <v>468</v>
      </c>
      <c r="J197" s="5" t="s">
        <v>39</v>
      </c>
      <c r="K197" s="5" t="str">
        <f t="shared" si="32"/>
        <v>1 1 07 2 PR08 86</v>
      </c>
      <c r="L197" s="21" t="s">
        <v>1210</v>
      </c>
      <c r="M197" s="22">
        <v>12701</v>
      </c>
      <c r="N197" s="22">
        <v>1000</v>
      </c>
      <c r="O197" s="22">
        <v>955</v>
      </c>
      <c r="P197" s="22">
        <f t="shared" si="33"/>
        <v>14656</v>
      </c>
      <c r="Q197" s="22">
        <v>13401</v>
      </c>
      <c r="R197" s="22">
        <v>15356</v>
      </c>
      <c r="S197" s="22">
        <f t="shared" si="34"/>
        <v>700</v>
      </c>
      <c r="T197" s="76">
        <f t="shared" si="35"/>
        <v>5.2234907842698304E-2</v>
      </c>
      <c r="U197" s="64">
        <v>283</v>
      </c>
      <c r="V197" s="74">
        <f t="shared" si="30"/>
        <v>13939</v>
      </c>
      <c r="W197" s="70">
        <f t="shared" si="36"/>
        <v>1517.0267040000001</v>
      </c>
      <c r="X197" s="70">
        <f t="shared" si="39"/>
        <v>1460.615</v>
      </c>
      <c r="Y197" s="70">
        <f t="shared" si="37"/>
        <v>10961.358296</v>
      </c>
    </row>
    <row r="198" spans="1:25" x14ac:dyDescent="0.3">
      <c r="A198" s="4">
        <v>427</v>
      </c>
      <c r="B198" s="54">
        <v>1442</v>
      </c>
      <c r="C198" s="52" t="s">
        <v>2502</v>
      </c>
      <c r="D198" s="58" t="s">
        <v>559</v>
      </c>
      <c r="E198" s="7">
        <v>41061</v>
      </c>
      <c r="F198" s="5" t="str">
        <f t="shared" si="40"/>
        <v>SUTIPEJAL</v>
      </c>
      <c r="G198" s="8" t="s">
        <v>454</v>
      </c>
      <c r="H198" s="6" t="s">
        <v>524</v>
      </c>
      <c r="I198" s="8" t="s">
        <v>468</v>
      </c>
      <c r="J198" s="5" t="s">
        <v>39</v>
      </c>
      <c r="K198" s="5" t="str">
        <f t="shared" si="32"/>
        <v>1 1 07 2 PR08 86</v>
      </c>
      <c r="L198" s="21" t="s">
        <v>1210</v>
      </c>
      <c r="M198" s="22">
        <v>12701</v>
      </c>
      <c r="N198" s="22">
        <v>1000</v>
      </c>
      <c r="O198" s="22">
        <v>955</v>
      </c>
      <c r="P198" s="22">
        <f t="shared" si="33"/>
        <v>14656</v>
      </c>
      <c r="Q198" s="22">
        <v>13401</v>
      </c>
      <c r="R198" s="22">
        <v>15356</v>
      </c>
      <c r="S198" s="22">
        <f t="shared" si="34"/>
        <v>700</v>
      </c>
      <c r="T198" s="76">
        <f t="shared" si="35"/>
        <v>5.2234907842698304E-2</v>
      </c>
      <c r="U198" s="64">
        <v>283</v>
      </c>
      <c r="V198" s="74">
        <f t="shared" si="30"/>
        <v>13939</v>
      </c>
      <c r="W198" s="70">
        <f t="shared" si="36"/>
        <v>1517.0267040000001</v>
      </c>
      <c r="X198" s="70">
        <f t="shared" si="39"/>
        <v>1460.615</v>
      </c>
      <c r="Y198" s="70">
        <f t="shared" si="37"/>
        <v>10961.358296</v>
      </c>
    </row>
    <row r="199" spans="1:25" x14ac:dyDescent="0.3">
      <c r="A199" s="4">
        <v>428</v>
      </c>
      <c r="B199" s="54">
        <v>1444</v>
      </c>
      <c r="C199" s="52" t="s">
        <v>2503</v>
      </c>
      <c r="D199" s="59" t="s">
        <v>560</v>
      </c>
      <c r="E199" s="7">
        <v>41061</v>
      </c>
      <c r="F199" s="5" t="str">
        <f t="shared" si="40"/>
        <v>SIEIPEJAL</v>
      </c>
      <c r="G199" s="8" t="s">
        <v>454</v>
      </c>
      <c r="H199" s="6" t="s">
        <v>524</v>
      </c>
      <c r="I199" s="8" t="s">
        <v>468</v>
      </c>
      <c r="J199" s="5" t="s">
        <v>39</v>
      </c>
      <c r="K199" s="5" t="str">
        <f t="shared" si="32"/>
        <v>1 1 07 2 PR08 86</v>
      </c>
      <c r="L199" s="21" t="s">
        <v>1210</v>
      </c>
      <c r="M199" s="22">
        <v>12701</v>
      </c>
      <c r="N199" s="22">
        <v>1000</v>
      </c>
      <c r="O199" s="22">
        <v>955</v>
      </c>
      <c r="P199" s="22">
        <f t="shared" si="33"/>
        <v>14656</v>
      </c>
      <c r="Q199" s="22">
        <v>13401</v>
      </c>
      <c r="R199" s="22">
        <v>15356</v>
      </c>
      <c r="S199" s="22">
        <f t="shared" si="34"/>
        <v>700</v>
      </c>
      <c r="T199" s="76">
        <f t="shared" si="35"/>
        <v>5.2234907842698304E-2</v>
      </c>
      <c r="U199" s="64">
        <v>283</v>
      </c>
      <c r="V199" s="74">
        <f t="shared" ref="V199:V262" si="41">O199+M199+U199</f>
        <v>13939</v>
      </c>
      <c r="W199" s="70">
        <f t="shared" si="36"/>
        <v>1517.0267040000001</v>
      </c>
      <c r="X199" s="70">
        <f t="shared" si="39"/>
        <v>1460.615</v>
      </c>
      <c r="Y199" s="70">
        <f t="shared" si="37"/>
        <v>10961.358296</v>
      </c>
    </row>
    <row r="200" spans="1:25" x14ac:dyDescent="0.3">
      <c r="A200" s="4">
        <v>429</v>
      </c>
      <c r="B200" s="54">
        <v>1445</v>
      </c>
      <c r="C200" s="52" t="s">
        <v>2504</v>
      </c>
      <c r="D200" s="58" t="s">
        <v>561</v>
      </c>
      <c r="E200" s="7">
        <v>41061</v>
      </c>
      <c r="F200" s="5" t="str">
        <f t="shared" si="40"/>
        <v>SUTIPEJAL</v>
      </c>
      <c r="G200" s="8" t="s">
        <v>454</v>
      </c>
      <c r="H200" s="6" t="s">
        <v>524</v>
      </c>
      <c r="I200" s="8" t="s">
        <v>468</v>
      </c>
      <c r="J200" s="5" t="s">
        <v>39</v>
      </c>
      <c r="K200" s="5" t="str">
        <f t="shared" si="32"/>
        <v>1 1 07 2 PR08 86</v>
      </c>
      <c r="L200" s="21" t="s">
        <v>1210</v>
      </c>
      <c r="M200" s="22">
        <v>12701</v>
      </c>
      <c r="N200" s="22">
        <v>1000</v>
      </c>
      <c r="O200" s="22">
        <v>955</v>
      </c>
      <c r="P200" s="22">
        <f t="shared" si="33"/>
        <v>14656</v>
      </c>
      <c r="Q200" s="22">
        <v>13401</v>
      </c>
      <c r="R200" s="22">
        <v>15356</v>
      </c>
      <c r="S200" s="22">
        <f t="shared" si="34"/>
        <v>700</v>
      </c>
      <c r="T200" s="76">
        <f t="shared" si="35"/>
        <v>5.2234907842698304E-2</v>
      </c>
      <c r="U200" s="64">
        <v>283</v>
      </c>
      <c r="V200" s="74">
        <f t="shared" si="41"/>
        <v>13939</v>
      </c>
      <c r="W200" s="70">
        <f t="shared" si="36"/>
        <v>1517.0267040000001</v>
      </c>
      <c r="X200" s="70">
        <f t="shared" ref="X200:X229" si="42">M200*11.5%</f>
        <v>1460.615</v>
      </c>
      <c r="Y200" s="70">
        <f t="shared" si="37"/>
        <v>10961.358296</v>
      </c>
    </row>
    <row r="201" spans="1:25" x14ac:dyDescent="0.3">
      <c r="A201" s="4">
        <v>430</v>
      </c>
      <c r="B201" s="54">
        <v>1450</v>
      </c>
      <c r="C201" s="52" t="s">
        <v>2505</v>
      </c>
      <c r="D201" s="59" t="s">
        <v>562</v>
      </c>
      <c r="E201" s="7">
        <v>41061</v>
      </c>
      <c r="F201" s="5" t="str">
        <f t="shared" si="40"/>
        <v>SIEIPEJAL</v>
      </c>
      <c r="G201" s="8" t="s">
        <v>454</v>
      </c>
      <c r="H201" s="6" t="s">
        <v>524</v>
      </c>
      <c r="I201" s="8" t="s">
        <v>468</v>
      </c>
      <c r="J201" s="5" t="s">
        <v>39</v>
      </c>
      <c r="K201" s="5" t="str">
        <f t="shared" si="32"/>
        <v>1 1 07 2 PR08 86</v>
      </c>
      <c r="L201" s="21" t="s">
        <v>1210</v>
      </c>
      <c r="M201" s="22">
        <v>12701</v>
      </c>
      <c r="N201" s="22">
        <v>1000</v>
      </c>
      <c r="O201" s="22">
        <v>955</v>
      </c>
      <c r="P201" s="22">
        <f t="shared" si="33"/>
        <v>14656</v>
      </c>
      <c r="Q201" s="22">
        <v>13401</v>
      </c>
      <c r="R201" s="22">
        <v>15356</v>
      </c>
      <c r="S201" s="22">
        <f t="shared" si="34"/>
        <v>700</v>
      </c>
      <c r="T201" s="76">
        <f t="shared" si="35"/>
        <v>5.2234907842698304E-2</v>
      </c>
      <c r="U201" s="64">
        <v>283</v>
      </c>
      <c r="V201" s="74">
        <f t="shared" si="41"/>
        <v>13939</v>
      </c>
      <c r="W201" s="70">
        <f t="shared" si="36"/>
        <v>1517.0267040000001</v>
      </c>
      <c r="X201" s="70">
        <f t="shared" si="42"/>
        <v>1460.615</v>
      </c>
      <c r="Y201" s="70">
        <f t="shared" si="37"/>
        <v>10961.358296</v>
      </c>
    </row>
    <row r="202" spans="1:25" x14ac:dyDescent="0.3">
      <c r="A202" s="4">
        <v>431</v>
      </c>
      <c r="B202" s="54">
        <v>1460</v>
      </c>
      <c r="C202" s="52" t="s">
        <v>2506</v>
      </c>
      <c r="D202" s="58" t="s">
        <v>563</v>
      </c>
      <c r="E202" s="7">
        <v>41061</v>
      </c>
      <c r="F202" s="5" t="str">
        <f t="shared" si="40"/>
        <v>SUTIPEJAL</v>
      </c>
      <c r="G202" s="8" t="s">
        <v>454</v>
      </c>
      <c r="H202" s="6" t="s">
        <v>524</v>
      </c>
      <c r="I202" s="8" t="s">
        <v>468</v>
      </c>
      <c r="J202" s="5" t="s">
        <v>39</v>
      </c>
      <c r="K202" s="5" t="str">
        <f t="shared" si="32"/>
        <v>1 1 07 2 PR08 86</v>
      </c>
      <c r="L202" s="21" t="s">
        <v>1210</v>
      </c>
      <c r="M202" s="22">
        <v>12701</v>
      </c>
      <c r="N202" s="22">
        <v>1000</v>
      </c>
      <c r="O202" s="22">
        <v>955</v>
      </c>
      <c r="P202" s="22">
        <f t="shared" si="33"/>
        <v>14656</v>
      </c>
      <c r="Q202" s="22">
        <v>13401</v>
      </c>
      <c r="R202" s="22">
        <v>15356</v>
      </c>
      <c r="S202" s="22">
        <f t="shared" si="34"/>
        <v>700</v>
      </c>
      <c r="T202" s="76">
        <f t="shared" si="35"/>
        <v>5.2234907842698304E-2</v>
      </c>
      <c r="U202" s="64">
        <v>283</v>
      </c>
      <c r="V202" s="74">
        <f t="shared" si="41"/>
        <v>13939</v>
      </c>
      <c r="W202" s="70">
        <f t="shared" si="36"/>
        <v>1517.0267040000001</v>
      </c>
      <c r="X202" s="70">
        <f t="shared" si="42"/>
        <v>1460.615</v>
      </c>
      <c r="Y202" s="70">
        <f t="shared" si="37"/>
        <v>10961.358296</v>
      </c>
    </row>
    <row r="203" spans="1:25" x14ac:dyDescent="0.3">
      <c r="A203" s="4">
        <v>432</v>
      </c>
      <c r="B203" s="54">
        <v>1461</v>
      </c>
      <c r="C203" s="52" t="s">
        <v>2507</v>
      </c>
      <c r="D203" s="59" t="s">
        <v>564</v>
      </c>
      <c r="E203" s="7">
        <v>41061</v>
      </c>
      <c r="F203" s="5" t="str">
        <f t="shared" si="40"/>
        <v>SUTIPEJAL</v>
      </c>
      <c r="G203" s="8" t="s">
        <v>454</v>
      </c>
      <c r="H203" s="6" t="s">
        <v>524</v>
      </c>
      <c r="I203" s="8" t="s">
        <v>468</v>
      </c>
      <c r="J203" s="5" t="s">
        <v>39</v>
      </c>
      <c r="K203" s="5" t="str">
        <f t="shared" si="32"/>
        <v>1 1 07 2 PR08 86</v>
      </c>
      <c r="L203" s="21" t="s">
        <v>1210</v>
      </c>
      <c r="M203" s="22">
        <v>12701</v>
      </c>
      <c r="N203" s="22">
        <v>1000</v>
      </c>
      <c r="O203" s="22">
        <v>955</v>
      </c>
      <c r="P203" s="22">
        <f t="shared" si="33"/>
        <v>14656</v>
      </c>
      <c r="Q203" s="22">
        <v>13401</v>
      </c>
      <c r="R203" s="22">
        <v>15356</v>
      </c>
      <c r="S203" s="22">
        <f t="shared" si="34"/>
        <v>700</v>
      </c>
      <c r="T203" s="76">
        <f t="shared" si="35"/>
        <v>5.2234907842698304E-2</v>
      </c>
      <c r="U203" s="64">
        <v>283</v>
      </c>
      <c r="V203" s="74">
        <f t="shared" si="41"/>
        <v>13939</v>
      </c>
      <c r="W203" s="70">
        <f t="shared" si="36"/>
        <v>1517.0267040000001</v>
      </c>
      <c r="X203" s="70">
        <f t="shared" si="42"/>
        <v>1460.615</v>
      </c>
      <c r="Y203" s="70">
        <f t="shared" si="37"/>
        <v>10961.358296</v>
      </c>
    </row>
    <row r="204" spans="1:25" hidden="1" x14ac:dyDescent="0.3">
      <c r="A204" s="4">
        <v>198</v>
      </c>
      <c r="B204" s="54">
        <v>2429</v>
      </c>
      <c r="C204" s="52" t="s">
        <v>2293</v>
      </c>
      <c r="D204" s="58" t="s">
        <v>2923</v>
      </c>
      <c r="E204" s="7">
        <v>44287</v>
      </c>
      <c r="F204" s="5" t="str">
        <f t="shared" si="40"/>
        <v>N/A</v>
      </c>
      <c r="G204" s="8" t="s">
        <v>180</v>
      </c>
      <c r="H204" s="8" t="s">
        <v>271</v>
      </c>
      <c r="I204" s="8" t="s">
        <v>272</v>
      </c>
      <c r="J204" s="5" t="s">
        <v>13</v>
      </c>
      <c r="K204" s="5" t="str">
        <f t="shared" si="32"/>
        <v>1 1 05 2 PR15 80</v>
      </c>
      <c r="L204" s="21" t="s">
        <v>1211</v>
      </c>
      <c r="M204" s="22">
        <v>39023</v>
      </c>
      <c r="N204" s="22">
        <v>1808</v>
      </c>
      <c r="O204" s="22">
        <v>1299</v>
      </c>
      <c r="P204" s="22">
        <f t="shared" si="33"/>
        <v>42130</v>
      </c>
      <c r="Q204" s="22">
        <v>39023</v>
      </c>
      <c r="R204" s="22">
        <v>42130</v>
      </c>
      <c r="S204" s="22">
        <f t="shared" si="34"/>
        <v>0</v>
      </c>
      <c r="T204" s="76">
        <f t="shared" si="35"/>
        <v>0</v>
      </c>
      <c r="U204" s="64">
        <v>0</v>
      </c>
      <c r="V204" s="74">
        <f t="shared" si="41"/>
        <v>40322</v>
      </c>
      <c r="W204" s="70">
        <f t="shared" si="36"/>
        <v>6244.8603040000007</v>
      </c>
      <c r="X204" s="70">
        <f t="shared" si="42"/>
        <v>4487.6450000000004</v>
      </c>
      <c r="Y204" s="70">
        <f t="shared" si="37"/>
        <v>29589.494695999998</v>
      </c>
    </row>
    <row r="205" spans="1:25" x14ac:dyDescent="0.3">
      <c r="A205" s="4">
        <v>433</v>
      </c>
      <c r="B205" s="54">
        <v>1462</v>
      </c>
      <c r="C205" s="52" t="s">
        <v>2508</v>
      </c>
      <c r="D205" s="58" t="s">
        <v>565</v>
      </c>
      <c r="E205" s="7">
        <v>41061</v>
      </c>
      <c r="F205" s="5" t="str">
        <f t="shared" si="40"/>
        <v>STIPEJAL</v>
      </c>
      <c r="G205" s="8" t="s">
        <v>454</v>
      </c>
      <c r="H205" s="6" t="s">
        <v>524</v>
      </c>
      <c r="I205" s="8" t="s">
        <v>468</v>
      </c>
      <c r="J205" s="5" t="s">
        <v>39</v>
      </c>
      <c r="K205" s="5" t="str">
        <f t="shared" si="32"/>
        <v>1 1 07 2 PR08 86</v>
      </c>
      <c r="L205" s="21" t="s">
        <v>1210</v>
      </c>
      <c r="M205" s="22">
        <v>12701</v>
      </c>
      <c r="N205" s="22">
        <v>1000</v>
      </c>
      <c r="O205" s="22">
        <v>955</v>
      </c>
      <c r="P205" s="22">
        <f t="shared" si="33"/>
        <v>14656</v>
      </c>
      <c r="Q205" s="22">
        <v>13401</v>
      </c>
      <c r="R205" s="22">
        <v>15356</v>
      </c>
      <c r="S205" s="22">
        <f t="shared" si="34"/>
        <v>700</v>
      </c>
      <c r="T205" s="76">
        <f t="shared" si="35"/>
        <v>5.2234907842698304E-2</v>
      </c>
      <c r="U205" s="64">
        <v>283</v>
      </c>
      <c r="V205" s="74">
        <f t="shared" si="41"/>
        <v>13939</v>
      </c>
      <c r="W205" s="70">
        <f t="shared" si="36"/>
        <v>1517.0267040000001</v>
      </c>
      <c r="X205" s="70">
        <f t="shared" si="42"/>
        <v>1460.615</v>
      </c>
      <c r="Y205" s="70">
        <f t="shared" si="37"/>
        <v>10961.358296</v>
      </c>
    </row>
    <row r="206" spans="1:25" x14ac:dyDescent="0.3">
      <c r="A206" s="4">
        <v>434</v>
      </c>
      <c r="B206" s="54">
        <v>1467</v>
      </c>
      <c r="C206" s="52" t="s">
        <v>2509</v>
      </c>
      <c r="D206" s="59" t="s">
        <v>566</v>
      </c>
      <c r="E206" s="7">
        <v>41061</v>
      </c>
      <c r="F206" s="5" t="str">
        <f t="shared" si="40"/>
        <v>SIEIPEJAL</v>
      </c>
      <c r="G206" s="8" t="s">
        <v>454</v>
      </c>
      <c r="H206" s="6" t="s">
        <v>524</v>
      </c>
      <c r="I206" s="8" t="s">
        <v>468</v>
      </c>
      <c r="J206" s="5" t="s">
        <v>39</v>
      </c>
      <c r="K206" s="5" t="str">
        <f t="shared" si="32"/>
        <v>1 1 07 2 PR08 86</v>
      </c>
      <c r="L206" s="21" t="s">
        <v>1210</v>
      </c>
      <c r="M206" s="22">
        <v>12701</v>
      </c>
      <c r="N206" s="22">
        <v>1000</v>
      </c>
      <c r="O206" s="22">
        <v>955</v>
      </c>
      <c r="P206" s="22">
        <f t="shared" si="33"/>
        <v>14656</v>
      </c>
      <c r="Q206" s="22">
        <v>13401</v>
      </c>
      <c r="R206" s="22">
        <v>15356</v>
      </c>
      <c r="S206" s="22">
        <f t="shared" si="34"/>
        <v>700</v>
      </c>
      <c r="T206" s="76">
        <f t="shared" si="35"/>
        <v>5.2234907842698304E-2</v>
      </c>
      <c r="U206" s="64">
        <v>283</v>
      </c>
      <c r="V206" s="74">
        <f t="shared" si="41"/>
        <v>13939</v>
      </c>
      <c r="W206" s="70">
        <f t="shared" si="36"/>
        <v>1517.0267040000001</v>
      </c>
      <c r="X206" s="70">
        <f t="shared" si="42"/>
        <v>1460.615</v>
      </c>
      <c r="Y206" s="70">
        <f t="shared" si="37"/>
        <v>10961.358296</v>
      </c>
    </row>
    <row r="207" spans="1:25" x14ac:dyDescent="0.3">
      <c r="A207" s="4">
        <v>542</v>
      </c>
      <c r="B207" s="54">
        <v>1429</v>
      </c>
      <c r="C207" s="52" t="s">
        <v>2611</v>
      </c>
      <c r="D207" s="58" t="s">
        <v>692</v>
      </c>
      <c r="E207" s="7">
        <v>41061</v>
      </c>
      <c r="F207" s="5" t="str">
        <f t="shared" si="40"/>
        <v>STIPEJAL</v>
      </c>
      <c r="G207" s="8" t="s">
        <v>602</v>
      </c>
      <c r="H207" s="8" t="s">
        <v>652</v>
      </c>
      <c r="I207" s="8" t="s">
        <v>468</v>
      </c>
      <c r="J207" s="5" t="s">
        <v>39</v>
      </c>
      <c r="K207" s="5" t="str">
        <f t="shared" ref="K207:K270" si="43">VLOOKUP(H207,estructura,2,FALSE)</f>
        <v>1 2 08 3 PR18 26</v>
      </c>
      <c r="L207" s="21" t="s">
        <v>1210</v>
      </c>
      <c r="M207" s="22">
        <v>12701</v>
      </c>
      <c r="N207" s="22">
        <v>1000</v>
      </c>
      <c r="O207" s="22">
        <v>955</v>
      </c>
      <c r="P207" s="22">
        <f t="shared" ref="P207:P270" si="44">SUM(M207:O207)</f>
        <v>14656</v>
      </c>
      <c r="Q207" s="22">
        <v>13401</v>
      </c>
      <c r="R207" s="22">
        <v>15356</v>
      </c>
      <c r="S207" s="22">
        <f t="shared" ref="S207:S270" si="45">Q207-M207</f>
        <v>700</v>
      </c>
      <c r="T207" s="76">
        <f t="shared" ref="T207:T270" si="46">S207/Q207</f>
        <v>5.2234907842698304E-2</v>
      </c>
      <c r="U207" s="64">
        <v>283</v>
      </c>
      <c r="V207" s="74">
        <f t="shared" si="41"/>
        <v>13939</v>
      </c>
      <c r="W207" s="70">
        <f t="shared" ref="W207:W270" si="47">IF(V207&gt;0,((V207-(VLOOKUP(V207,$AA$10:$AD$20,1)))*(VLOOKUP(V207,$AA$10:$AD$20,4)))+(VLOOKUP(V207,$AA$10:$AD$20,3)),0)</f>
        <v>1517.0267040000001</v>
      </c>
      <c r="X207" s="70">
        <f t="shared" si="42"/>
        <v>1460.615</v>
      </c>
      <c r="Y207" s="70">
        <f t="shared" ref="Y207:Y270" si="48">V207-W207-X207</f>
        <v>10961.358296</v>
      </c>
    </row>
    <row r="208" spans="1:25" x14ac:dyDescent="0.3">
      <c r="A208" s="4">
        <v>614</v>
      </c>
      <c r="B208" s="54">
        <v>1262</v>
      </c>
      <c r="C208" s="52" t="s">
        <v>2677</v>
      </c>
      <c r="D208" s="58" t="s">
        <v>771</v>
      </c>
      <c r="E208" s="7">
        <v>41518</v>
      </c>
      <c r="F208" s="5" t="str">
        <f t="shared" si="40"/>
        <v>SIEIPEJAL</v>
      </c>
      <c r="G208" s="8" t="s">
        <v>602</v>
      </c>
      <c r="H208" s="8" t="s">
        <v>734</v>
      </c>
      <c r="I208" s="8" t="s">
        <v>312</v>
      </c>
      <c r="J208" s="5" t="s">
        <v>39</v>
      </c>
      <c r="K208" s="5" t="str">
        <f t="shared" si="43"/>
        <v>1 2 08 3 PR19 84</v>
      </c>
      <c r="L208" s="21" t="s">
        <v>1210</v>
      </c>
      <c r="M208" s="22">
        <v>12701</v>
      </c>
      <c r="N208" s="22">
        <v>1000</v>
      </c>
      <c r="O208" s="22">
        <v>955</v>
      </c>
      <c r="P208" s="22">
        <f t="shared" si="44"/>
        <v>14656</v>
      </c>
      <c r="Q208" s="22">
        <v>13401</v>
      </c>
      <c r="R208" s="22">
        <v>15356</v>
      </c>
      <c r="S208" s="22">
        <f t="shared" si="45"/>
        <v>700</v>
      </c>
      <c r="T208" s="76">
        <f t="shared" si="46"/>
        <v>5.2234907842698304E-2</v>
      </c>
      <c r="U208" s="64">
        <v>283</v>
      </c>
      <c r="V208" s="74">
        <f t="shared" si="41"/>
        <v>13939</v>
      </c>
      <c r="W208" s="70">
        <f t="shared" si="47"/>
        <v>1517.0267040000001</v>
      </c>
      <c r="X208" s="70">
        <f t="shared" si="42"/>
        <v>1460.615</v>
      </c>
      <c r="Y208" s="70">
        <f t="shared" si="48"/>
        <v>10961.358296</v>
      </c>
    </row>
    <row r="209" spans="1:25" x14ac:dyDescent="0.3">
      <c r="A209" s="4">
        <v>682</v>
      </c>
      <c r="B209" s="54">
        <v>658</v>
      </c>
      <c r="C209" s="52" t="s">
        <v>2741</v>
      </c>
      <c r="D209" s="58" t="s">
        <v>846</v>
      </c>
      <c r="E209" s="7">
        <v>36907</v>
      </c>
      <c r="F209" s="5" t="str">
        <f t="shared" si="40"/>
        <v>SIEIPEJAL</v>
      </c>
      <c r="G209" s="8" t="s">
        <v>807</v>
      </c>
      <c r="H209" s="8" t="s">
        <v>808</v>
      </c>
      <c r="I209" s="8" t="s">
        <v>314</v>
      </c>
      <c r="J209" s="5" t="s">
        <v>39</v>
      </c>
      <c r="K209" s="5" t="str">
        <f t="shared" si="43"/>
        <v>1 2 22 4 PR24 22</v>
      </c>
      <c r="L209" s="21" t="s">
        <v>1210</v>
      </c>
      <c r="M209" s="22">
        <v>12701</v>
      </c>
      <c r="N209" s="22">
        <v>1000</v>
      </c>
      <c r="O209" s="22">
        <v>955</v>
      </c>
      <c r="P209" s="22">
        <f t="shared" si="44"/>
        <v>14656</v>
      </c>
      <c r="Q209" s="22">
        <v>13401</v>
      </c>
      <c r="R209" s="22">
        <v>15356</v>
      </c>
      <c r="S209" s="22">
        <f t="shared" si="45"/>
        <v>700</v>
      </c>
      <c r="T209" s="76">
        <f t="shared" si="46"/>
        <v>5.2234907842698304E-2</v>
      </c>
      <c r="U209" s="64">
        <v>708</v>
      </c>
      <c r="V209" s="74">
        <f t="shared" si="41"/>
        <v>14364</v>
      </c>
      <c r="W209" s="70">
        <f t="shared" si="47"/>
        <v>1593.1867040000002</v>
      </c>
      <c r="X209" s="70">
        <f t="shared" si="42"/>
        <v>1460.615</v>
      </c>
      <c r="Y209" s="70">
        <f t="shared" si="48"/>
        <v>11310.198296</v>
      </c>
    </row>
    <row r="210" spans="1:25" x14ac:dyDescent="0.3">
      <c r="A210" s="4">
        <v>137</v>
      </c>
      <c r="B210" s="54">
        <v>268</v>
      </c>
      <c r="C210" s="52" t="s">
        <v>2236</v>
      </c>
      <c r="D210" s="58" t="s">
        <v>190</v>
      </c>
      <c r="E210" s="7">
        <v>35275</v>
      </c>
      <c r="F210" s="5" t="str">
        <f t="shared" si="40"/>
        <v>SIEIPEJAL</v>
      </c>
      <c r="G210" s="8" t="s">
        <v>180</v>
      </c>
      <c r="H210" s="8" t="s">
        <v>191</v>
      </c>
      <c r="I210" s="8" t="s">
        <v>56</v>
      </c>
      <c r="J210" s="5" t="s">
        <v>39</v>
      </c>
      <c r="K210" s="5" t="str">
        <f t="shared" si="43"/>
        <v>1 1 05 1 PR02 14</v>
      </c>
      <c r="L210" s="21" t="s">
        <v>1139</v>
      </c>
      <c r="M210" s="22">
        <v>12703</v>
      </c>
      <c r="N210" s="22">
        <v>941</v>
      </c>
      <c r="O210" s="22">
        <v>845</v>
      </c>
      <c r="P210" s="22">
        <f t="shared" si="44"/>
        <v>14489</v>
      </c>
      <c r="Q210" s="22">
        <v>13403</v>
      </c>
      <c r="R210" s="22">
        <v>15189</v>
      </c>
      <c r="S210" s="22">
        <f t="shared" si="45"/>
        <v>700</v>
      </c>
      <c r="T210" s="76">
        <f t="shared" si="46"/>
        <v>5.2227113332835931E-2</v>
      </c>
      <c r="U210" s="64">
        <v>708</v>
      </c>
      <c r="V210" s="74">
        <f t="shared" si="41"/>
        <v>14256</v>
      </c>
      <c r="W210" s="70">
        <f t="shared" si="47"/>
        <v>1573.8331040000003</v>
      </c>
      <c r="X210" s="70">
        <f t="shared" si="42"/>
        <v>1460.845</v>
      </c>
      <c r="Y210" s="70">
        <f t="shared" si="48"/>
        <v>11221.321895999999</v>
      </c>
    </row>
    <row r="211" spans="1:25" x14ac:dyDescent="0.3">
      <c r="A211" s="4">
        <v>138</v>
      </c>
      <c r="B211" s="54">
        <v>612</v>
      </c>
      <c r="C211" s="52" t="s">
        <v>2237</v>
      </c>
      <c r="D211" s="59" t="s">
        <v>192</v>
      </c>
      <c r="E211" s="7">
        <v>36800</v>
      </c>
      <c r="F211" s="5" t="str">
        <f t="shared" si="40"/>
        <v>SIEIPEJAL</v>
      </c>
      <c r="G211" s="8" t="s">
        <v>180</v>
      </c>
      <c r="H211" s="8" t="s">
        <v>191</v>
      </c>
      <c r="I211" s="8" t="s">
        <v>56</v>
      </c>
      <c r="J211" s="5" t="s">
        <v>39</v>
      </c>
      <c r="K211" s="5" t="str">
        <f t="shared" si="43"/>
        <v>1 1 05 1 PR02 14</v>
      </c>
      <c r="L211" s="21" t="s">
        <v>1139</v>
      </c>
      <c r="M211" s="22">
        <v>12703</v>
      </c>
      <c r="N211" s="22">
        <v>941</v>
      </c>
      <c r="O211" s="22">
        <v>845</v>
      </c>
      <c r="P211" s="22">
        <f t="shared" si="44"/>
        <v>14489</v>
      </c>
      <c r="Q211" s="22">
        <v>13403</v>
      </c>
      <c r="R211" s="22">
        <v>15189</v>
      </c>
      <c r="S211" s="22">
        <f t="shared" si="45"/>
        <v>700</v>
      </c>
      <c r="T211" s="76">
        <f t="shared" si="46"/>
        <v>5.2227113332835931E-2</v>
      </c>
      <c r="U211" s="64">
        <v>708</v>
      </c>
      <c r="V211" s="74">
        <f t="shared" si="41"/>
        <v>14256</v>
      </c>
      <c r="W211" s="70">
        <f t="shared" si="47"/>
        <v>1573.8331040000003</v>
      </c>
      <c r="X211" s="70">
        <f t="shared" si="42"/>
        <v>1460.845</v>
      </c>
      <c r="Y211" s="70">
        <f t="shared" si="48"/>
        <v>11221.321895999999</v>
      </c>
    </row>
    <row r="212" spans="1:25" x14ac:dyDescent="0.3">
      <c r="A212" s="4">
        <v>208</v>
      </c>
      <c r="B212" s="54">
        <v>2448</v>
      </c>
      <c r="C212" s="52" t="s">
        <v>2081</v>
      </c>
      <c r="D212" s="59" t="s">
        <v>2938</v>
      </c>
      <c r="E212" s="7">
        <v>44317</v>
      </c>
      <c r="F212" s="5" t="str">
        <f t="shared" si="40"/>
        <v>N/A</v>
      </c>
      <c r="G212" s="8" t="s">
        <v>180</v>
      </c>
      <c r="H212" s="6" t="s">
        <v>271</v>
      </c>
      <c r="I212" s="8" t="s">
        <v>282</v>
      </c>
      <c r="J212" s="5" t="s">
        <v>13</v>
      </c>
      <c r="K212" s="5" t="str">
        <f t="shared" si="43"/>
        <v>1 1 05 2 PR15 80</v>
      </c>
      <c r="L212" s="21" t="s">
        <v>1139</v>
      </c>
      <c r="M212" s="22">
        <v>12703</v>
      </c>
      <c r="N212" s="22">
        <v>941</v>
      </c>
      <c r="O212" s="22">
        <v>845</v>
      </c>
      <c r="P212" s="22">
        <f t="shared" si="44"/>
        <v>14489</v>
      </c>
      <c r="Q212" s="22">
        <v>13403</v>
      </c>
      <c r="R212" s="22">
        <v>15189</v>
      </c>
      <c r="S212" s="22">
        <f t="shared" si="45"/>
        <v>700</v>
      </c>
      <c r="T212" s="76">
        <f t="shared" si="46"/>
        <v>5.2227113332835931E-2</v>
      </c>
      <c r="U212" s="64">
        <v>0</v>
      </c>
      <c r="V212" s="74">
        <f t="shared" si="41"/>
        <v>13548</v>
      </c>
      <c r="W212" s="70">
        <f t="shared" si="47"/>
        <v>1446.9595040000002</v>
      </c>
      <c r="X212" s="70">
        <f t="shared" si="42"/>
        <v>1460.845</v>
      </c>
      <c r="Y212" s="70">
        <f t="shared" si="48"/>
        <v>10640.195496</v>
      </c>
    </row>
    <row r="213" spans="1:25" x14ac:dyDescent="0.3">
      <c r="A213" s="4">
        <v>209</v>
      </c>
      <c r="B213" s="54">
        <v>2245</v>
      </c>
      <c r="C213" s="52" t="s">
        <v>2303</v>
      </c>
      <c r="D213" s="59" t="s">
        <v>285</v>
      </c>
      <c r="E213" s="7">
        <v>43516</v>
      </c>
      <c r="F213" s="5" t="str">
        <f t="shared" si="40"/>
        <v>N/A</v>
      </c>
      <c r="G213" s="8" t="s">
        <v>180</v>
      </c>
      <c r="H213" s="6" t="s">
        <v>271</v>
      </c>
      <c r="I213" s="8" t="s">
        <v>282</v>
      </c>
      <c r="J213" s="5" t="s">
        <v>13</v>
      </c>
      <c r="K213" s="5" t="str">
        <f t="shared" si="43"/>
        <v>1 1 05 2 PR15 80</v>
      </c>
      <c r="L213" s="21" t="s">
        <v>1139</v>
      </c>
      <c r="M213" s="22">
        <v>12703</v>
      </c>
      <c r="N213" s="22">
        <v>941</v>
      </c>
      <c r="O213" s="22">
        <v>845</v>
      </c>
      <c r="P213" s="22">
        <f t="shared" si="44"/>
        <v>14489</v>
      </c>
      <c r="Q213" s="22">
        <v>13403</v>
      </c>
      <c r="R213" s="22">
        <v>15189</v>
      </c>
      <c r="S213" s="22">
        <f t="shared" si="45"/>
        <v>700</v>
      </c>
      <c r="T213" s="76">
        <f t="shared" si="46"/>
        <v>5.2227113332835931E-2</v>
      </c>
      <c r="U213" s="64">
        <v>0</v>
      </c>
      <c r="V213" s="74">
        <f t="shared" si="41"/>
        <v>13548</v>
      </c>
      <c r="W213" s="70">
        <f t="shared" si="47"/>
        <v>1446.9595040000002</v>
      </c>
      <c r="X213" s="70">
        <f t="shared" si="42"/>
        <v>1460.845</v>
      </c>
      <c r="Y213" s="70">
        <f t="shared" si="48"/>
        <v>10640.195496</v>
      </c>
    </row>
    <row r="214" spans="1:25" x14ac:dyDescent="0.3">
      <c r="A214" s="4">
        <v>210</v>
      </c>
      <c r="B214" s="54">
        <v>229</v>
      </c>
      <c r="C214" s="52" t="s">
        <v>2304</v>
      </c>
      <c r="D214" s="59" t="s">
        <v>286</v>
      </c>
      <c r="E214" s="7">
        <v>35065</v>
      </c>
      <c r="F214" s="5" t="str">
        <f t="shared" si="40"/>
        <v>N/A</v>
      </c>
      <c r="G214" s="8" t="s">
        <v>180</v>
      </c>
      <c r="H214" s="8" t="s">
        <v>271</v>
      </c>
      <c r="I214" s="8" t="s">
        <v>282</v>
      </c>
      <c r="J214" s="5" t="s">
        <v>13</v>
      </c>
      <c r="K214" s="5" t="str">
        <f t="shared" si="43"/>
        <v>1 1 05 2 PR15 80</v>
      </c>
      <c r="L214" s="21" t="s">
        <v>1139</v>
      </c>
      <c r="M214" s="22">
        <v>12703</v>
      </c>
      <c r="N214" s="22">
        <v>941</v>
      </c>
      <c r="O214" s="22">
        <v>845</v>
      </c>
      <c r="P214" s="22">
        <f t="shared" si="44"/>
        <v>14489</v>
      </c>
      <c r="Q214" s="22">
        <v>13403</v>
      </c>
      <c r="R214" s="22">
        <v>15189</v>
      </c>
      <c r="S214" s="22">
        <f t="shared" si="45"/>
        <v>700</v>
      </c>
      <c r="T214" s="76">
        <f t="shared" si="46"/>
        <v>5.2227113332835931E-2</v>
      </c>
      <c r="U214" s="64">
        <v>850</v>
      </c>
      <c r="V214" s="74">
        <f t="shared" si="41"/>
        <v>14398</v>
      </c>
      <c r="W214" s="70">
        <f t="shared" si="47"/>
        <v>1599.2795040000001</v>
      </c>
      <c r="X214" s="70">
        <f t="shared" si="42"/>
        <v>1460.845</v>
      </c>
      <c r="Y214" s="70">
        <f t="shared" si="48"/>
        <v>11337.875496000001</v>
      </c>
    </row>
    <row r="215" spans="1:25" x14ac:dyDescent="0.3">
      <c r="A215" s="4">
        <v>211</v>
      </c>
      <c r="B215" s="54">
        <v>629</v>
      </c>
      <c r="C215" s="52" t="s">
        <v>2305</v>
      </c>
      <c r="D215" s="59" t="s">
        <v>287</v>
      </c>
      <c r="E215" s="7">
        <v>36892</v>
      </c>
      <c r="F215" s="5" t="str">
        <f t="shared" si="40"/>
        <v>N/A</v>
      </c>
      <c r="G215" s="8" t="s">
        <v>180</v>
      </c>
      <c r="H215" s="8" t="s">
        <v>271</v>
      </c>
      <c r="I215" s="8" t="s">
        <v>282</v>
      </c>
      <c r="J215" s="5" t="s">
        <v>13</v>
      </c>
      <c r="K215" s="5" t="str">
        <f t="shared" si="43"/>
        <v>1 1 05 2 PR15 80</v>
      </c>
      <c r="L215" s="21" t="s">
        <v>1139</v>
      </c>
      <c r="M215" s="22">
        <v>12703</v>
      </c>
      <c r="N215" s="22">
        <v>941</v>
      </c>
      <c r="O215" s="22">
        <v>845</v>
      </c>
      <c r="P215" s="22">
        <f t="shared" si="44"/>
        <v>14489</v>
      </c>
      <c r="Q215" s="22">
        <v>13403</v>
      </c>
      <c r="R215" s="22">
        <v>15189</v>
      </c>
      <c r="S215" s="22">
        <f t="shared" si="45"/>
        <v>700</v>
      </c>
      <c r="T215" s="76">
        <f t="shared" si="46"/>
        <v>5.2227113332835931E-2</v>
      </c>
      <c r="U215" s="64">
        <v>708</v>
      </c>
      <c r="V215" s="74">
        <f t="shared" si="41"/>
        <v>14256</v>
      </c>
      <c r="W215" s="70">
        <f t="shared" si="47"/>
        <v>1573.8331040000003</v>
      </c>
      <c r="X215" s="70">
        <f t="shared" si="42"/>
        <v>1460.845</v>
      </c>
      <c r="Y215" s="70">
        <f t="shared" si="48"/>
        <v>11221.321895999999</v>
      </c>
    </row>
    <row r="216" spans="1:25" x14ac:dyDescent="0.3">
      <c r="A216" s="4">
        <v>212</v>
      </c>
      <c r="B216" s="54">
        <v>707</v>
      </c>
      <c r="C216" s="52" t="s">
        <v>2306</v>
      </c>
      <c r="D216" s="58" t="s">
        <v>288</v>
      </c>
      <c r="E216" s="7">
        <v>37073</v>
      </c>
      <c r="F216" s="5" t="str">
        <f t="shared" si="40"/>
        <v>N/A</v>
      </c>
      <c r="G216" s="8" t="s">
        <v>180</v>
      </c>
      <c r="H216" s="8" t="s">
        <v>271</v>
      </c>
      <c r="I216" s="8" t="s">
        <v>282</v>
      </c>
      <c r="J216" s="5" t="s">
        <v>13</v>
      </c>
      <c r="K216" s="5" t="str">
        <f t="shared" si="43"/>
        <v>1 1 05 2 PR15 80</v>
      </c>
      <c r="L216" s="21" t="s">
        <v>1139</v>
      </c>
      <c r="M216" s="22">
        <v>12703</v>
      </c>
      <c r="N216" s="22">
        <v>941</v>
      </c>
      <c r="O216" s="22">
        <v>845</v>
      </c>
      <c r="P216" s="22">
        <f t="shared" si="44"/>
        <v>14489</v>
      </c>
      <c r="Q216" s="22">
        <v>13403</v>
      </c>
      <c r="R216" s="22">
        <v>15189</v>
      </c>
      <c r="S216" s="22">
        <f t="shared" si="45"/>
        <v>700</v>
      </c>
      <c r="T216" s="76">
        <f t="shared" si="46"/>
        <v>5.2227113332835931E-2</v>
      </c>
      <c r="U216" s="64">
        <v>566</v>
      </c>
      <c r="V216" s="74">
        <f t="shared" si="41"/>
        <v>14114</v>
      </c>
      <c r="W216" s="70">
        <f t="shared" si="47"/>
        <v>1548.386704</v>
      </c>
      <c r="X216" s="70">
        <f t="shared" si="42"/>
        <v>1460.845</v>
      </c>
      <c r="Y216" s="70">
        <f t="shared" si="48"/>
        <v>11104.768296</v>
      </c>
    </row>
    <row r="217" spans="1:25" x14ac:dyDescent="0.3">
      <c r="A217" s="4">
        <v>213</v>
      </c>
      <c r="B217" s="54">
        <v>1194</v>
      </c>
      <c r="C217" s="52" t="s">
        <v>2307</v>
      </c>
      <c r="D217" s="59" t="s">
        <v>289</v>
      </c>
      <c r="E217" s="7">
        <v>39727</v>
      </c>
      <c r="F217" s="5" t="str">
        <f t="shared" si="40"/>
        <v>SIEIPEJAL</v>
      </c>
      <c r="G217" s="8" t="s">
        <v>180</v>
      </c>
      <c r="H217" s="8" t="s">
        <v>271</v>
      </c>
      <c r="I217" s="8" t="s">
        <v>727</v>
      </c>
      <c r="J217" s="5" t="s">
        <v>39</v>
      </c>
      <c r="K217" s="5" t="str">
        <f t="shared" si="43"/>
        <v>1 1 05 2 PR15 80</v>
      </c>
      <c r="L217" s="21" t="s">
        <v>1139</v>
      </c>
      <c r="M217" s="22">
        <v>12703</v>
      </c>
      <c r="N217" s="22">
        <v>941</v>
      </c>
      <c r="O217" s="22">
        <v>845</v>
      </c>
      <c r="P217" s="22">
        <f t="shared" si="44"/>
        <v>14489</v>
      </c>
      <c r="Q217" s="22">
        <v>13403</v>
      </c>
      <c r="R217" s="22">
        <v>15189</v>
      </c>
      <c r="S217" s="22">
        <f t="shared" si="45"/>
        <v>700</v>
      </c>
      <c r="T217" s="76">
        <f t="shared" si="46"/>
        <v>5.2227113332835931E-2</v>
      </c>
      <c r="U217" s="64">
        <v>425</v>
      </c>
      <c r="V217" s="74">
        <f t="shared" si="41"/>
        <v>13973</v>
      </c>
      <c r="W217" s="70">
        <f t="shared" si="47"/>
        <v>1523.1195040000002</v>
      </c>
      <c r="X217" s="70">
        <f t="shared" si="42"/>
        <v>1460.845</v>
      </c>
      <c r="Y217" s="70">
        <f t="shared" si="48"/>
        <v>10989.035496</v>
      </c>
    </row>
    <row r="218" spans="1:25" x14ac:dyDescent="0.3">
      <c r="A218" s="4">
        <v>214</v>
      </c>
      <c r="B218" s="54">
        <v>1419</v>
      </c>
      <c r="C218" s="52" t="s">
        <v>2308</v>
      </c>
      <c r="D218" s="59" t="s">
        <v>290</v>
      </c>
      <c r="E218" s="7">
        <v>41015</v>
      </c>
      <c r="F218" s="5" t="str">
        <f t="shared" si="40"/>
        <v>SUTIPEJAL</v>
      </c>
      <c r="G218" s="8" t="s">
        <v>180</v>
      </c>
      <c r="H218" s="8" t="s">
        <v>271</v>
      </c>
      <c r="I218" s="8" t="s">
        <v>282</v>
      </c>
      <c r="J218" s="5" t="s">
        <v>39</v>
      </c>
      <c r="K218" s="5" t="str">
        <f t="shared" si="43"/>
        <v>1 1 05 2 PR15 80</v>
      </c>
      <c r="L218" s="21" t="s">
        <v>1139</v>
      </c>
      <c r="M218" s="22">
        <v>12703</v>
      </c>
      <c r="N218" s="22">
        <v>941</v>
      </c>
      <c r="O218" s="22">
        <v>845</v>
      </c>
      <c r="P218" s="22">
        <f t="shared" si="44"/>
        <v>14489</v>
      </c>
      <c r="Q218" s="22">
        <v>13403</v>
      </c>
      <c r="R218" s="22">
        <v>15189</v>
      </c>
      <c r="S218" s="22">
        <f t="shared" si="45"/>
        <v>700</v>
      </c>
      <c r="T218" s="76">
        <f t="shared" si="46"/>
        <v>5.2227113332835931E-2</v>
      </c>
      <c r="U218" s="64">
        <v>283</v>
      </c>
      <c r="V218" s="74">
        <f t="shared" si="41"/>
        <v>13831</v>
      </c>
      <c r="W218" s="70">
        <f t="shared" si="47"/>
        <v>1497.6731040000002</v>
      </c>
      <c r="X218" s="70">
        <f t="shared" si="42"/>
        <v>1460.845</v>
      </c>
      <c r="Y218" s="70">
        <f t="shared" si="48"/>
        <v>10872.481896000001</v>
      </c>
    </row>
    <row r="219" spans="1:25" x14ac:dyDescent="0.3">
      <c r="A219" s="4">
        <v>255</v>
      </c>
      <c r="B219" s="54">
        <v>1500</v>
      </c>
      <c r="C219" s="52" t="s">
        <v>2345</v>
      </c>
      <c r="D219" s="59" t="s">
        <v>343</v>
      </c>
      <c r="E219" s="7">
        <v>43147</v>
      </c>
      <c r="F219" s="5" t="str">
        <f t="shared" si="40"/>
        <v>N/A</v>
      </c>
      <c r="G219" s="8" t="s">
        <v>180</v>
      </c>
      <c r="H219" s="8" t="s">
        <v>329</v>
      </c>
      <c r="I219" s="8" t="s">
        <v>56</v>
      </c>
      <c r="J219" s="5" t="s">
        <v>13</v>
      </c>
      <c r="K219" s="5" t="str">
        <f t="shared" si="43"/>
        <v>1 1 05 2 PR28 81</v>
      </c>
      <c r="L219" s="21" t="s">
        <v>1139</v>
      </c>
      <c r="M219" s="22">
        <v>12703</v>
      </c>
      <c r="N219" s="22">
        <v>941</v>
      </c>
      <c r="O219" s="22">
        <v>845</v>
      </c>
      <c r="P219" s="22">
        <f t="shared" si="44"/>
        <v>14489</v>
      </c>
      <c r="Q219" s="22">
        <v>13403</v>
      </c>
      <c r="R219" s="22">
        <v>15189</v>
      </c>
      <c r="S219" s="22">
        <f t="shared" si="45"/>
        <v>700</v>
      </c>
      <c r="T219" s="76">
        <f t="shared" si="46"/>
        <v>5.2227113332835931E-2</v>
      </c>
      <c r="U219" s="64">
        <v>0</v>
      </c>
      <c r="V219" s="74">
        <f t="shared" si="41"/>
        <v>13548</v>
      </c>
      <c r="W219" s="70">
        <f t="shared" si="47"/>
        <v>1446.9595040000002</v>
      </c>
      <c r="X219" s="70">
        <f t="shared" si="42"/>
        <v>1460.845</v>
      </c>
      <c r="Y219" s="70">
        <f t="shared" si="48"/>
        <v>10640.195496</v>
      </c>
    </row>
    <row r="220" spans="1:25" x14ac:dyDescent="0.3">
      <c r="A220" s="4">
        <v>262</v>
      </c>
      <c r="B220" s="54">
        <v>1075</v>
      </c>
      <c r="C220" s="52" t="s">
        <v>2351</v>
      </c>
      <c r="D220" s="58" t="s">
        <v>352</v>
      </c>
      <c r="E220" s="7">
        <v>39196</v>
      </c>
      <c r="F220" s="5" t="str">
        <f t="shared" si="40"/>
        <v>SIEIPEJAL</v>
      </c>
      <c r="G220" s="6" t="s">
        <v>180</v>
      </c>
      <c r="H220" s="6" t="s">
        <v>348</v>
      </c>
      <c r="I220" s="8" t="s">
        <v>56</v>
      </c>
      <c r="J220" s="5" t="s">
        <v>39</v>
      </c>
      <c r="K220" s="5" t="str">
        <f t="shared" si="43"/>
        <v>1 1 05 2 PR31 79</v>
      </c>
      <c r="L220" s="21" t="s">
        <v>1139</v>
      </c>
      <c r="M220" s="22">
        <v>12703</v>
      </c>
      <c r="N220" s="22">
        <v>941</v>
      </c>
      <c r="O220" s="22">
        <v>845</v>
      </c>
      <c r="P220" s="22">
        <f t="shared" si="44"/>
        <v>14489</v>
      </c>
      <c r="Q220" s="22">
        <v>13403</v>
      </c>
      <c r="R220" s="22">
        <v>15189</v>
      </c>
      <c r="S220" s="22">
        <f t="shared" si="45"/>
        <v>700</v>
      </c>
      <c r="T220" s="76">
        <f t="shared" si="46"/>
        <v>5.2227113332835931E-2</v>
      </c>
      <c r="U220" s="64">
        <v>425</v>
      </c>
      <c r="V220" s="74">
        <f t="shared" si="41"/>
        <v>13973</v>
      </c>
      <c r="W220" s="70">
        <f t="shared" si="47"/>
        <v>1523.1195040000002</v>
      </c>
      <c r="X220" s="70">
        <f t="shared" si="42"/>
        <v>1460.845</v>
      </c>
      <c r="Y220" s="70">
        <f t="shared" si="48"/>
        <v>10989.035496</v>
      </c>
    </row>
    <row r="221" spans="1:25" x14ac:dyDescent="0.3">
      <c r="A221" s="4">
        <v>312</v>
      </c>
      <c r="B221" s="54">
        <v>1238</v>
      </c>
      <c r="C221" s="52" t="s">
        <v>2395</v>
      </c>
      <c r="D221" s="58" t="s">
        <v>415</v>
      </c>
      <c r="E221" s="7">
        <v>43132</v>
      </c>
      <c r="F221" s="5" t="str">
        <f t="shared" si="40"/>
        <v>SUTIPEJAL</v>
      </c>
      <c r="G221" s="8" t="s">
        <v>357</v>
      </c>
      <c r="H221" s="9" t="s">
        <v>384</v>
      </c>
      <c r="I221" s="8" t="s">
        <v>56</v>
      </c>
      <c r="J221" s="5" t="s">
        <v>39</v>
      </c>
      <c r="K221" s="5" t="str">
        <f t="shared" si="43"/>
        <v>1 1 06 1 PR05 60</v>
      </c>
      <c r="L221" s="21" t="s">
        <v>1139</v>
      </c>
      <c r="M221" s="22">
        <v>12703</v>
      </c>
      <c r="N221" s="22">
        <v>941</v>
      </c>
      <c r="O221" s="22">
        <v>845</v>
      </c>
      <c r="P221" s="22">
        <f t="shared" si="44"/>
        <v>14489</v>
      </c>
      <c r="Q221" s="22">
        <v>13403</v>
      </c>
      <c r="R221" s="22">
        <v>15189</v>
      </c>
      <c r="S221" s="22">
        <f t="shared" si="45"/>
        <v>700</v>
      </c>
      <c r="T221" s="76">
        <f t="shared" si="46"/>
        <v>5.2227113332835931E-2</v>
      </c>
      <c r="U221" s="64">
        <v>0</v>
      </c>
      <c r="V221" s="74">
        <f t="shared" si="41"/>
        <v>13548</v>
      </c>
      <c r="W221" s="70">
        <f t="shared" si="47"/>
        <v>1446.9595040000002</v>
      </c>
      <c r="X221" s="70">
        <f t="shared" si="42"/>
        <v>1460.845</v>
      </c>
      <c r="Y221" s="70">
        <f t="shared" si="48"/>
        <v>10640.195496</v>
      </c>
    </row>
    <row r="222" spans="1:25" x14ac:dyDescent="0.3">
      <c r="A222" s="4">
        <v>313</v>
      </c>
      <c r="B222" s="54">
        <v>1738</v>
      </c>
      <c r="C222" s="52" t="s">
        <v>2105</v>
      </c>
      <c r="D222" s="58" t="s">
        <v>409</v>
      </c>
      <c r="E222" s="7">
        <v>44196</v>
      </c>
      <c r="F222" s="5" t="str">
        <f>IFERROR(VLOOKUP(#REF!,SINDICATO,5,FALSE),"N/A")</f>
        <v>N/A</v>
      </c>
      <c r="G222" s="8" t="s">
        <v>357</v>
      </c>
      <c r="H222" s="9" t="s">
        <v>384</v>
      </c>
      <c r="I222" s="8" t="s">
        <v>56</v>
      </c>
      <c r="J222" s="5" t="s">
        <v>39</v>
      </c>
      <c r="K222" s="5" t="str">
        <f t="shared" si="43"/>
        <v>1 1 06 1 PR05 60</v>
      </c>
      <c r="L222" s="21" t="s">
        <v>1139</v>
      </c>
      <c r="M222" s="22">
        <v>12703</v>
      </c>
      <c r="N222" s="22">
        <v>941</v>
      </c>
      <c r="O222" s="22">
        <v>845</v>
      </c>
      <c r="P222" s="22">
        <f t="shared" si="44"/>
        <v>14489</v>
      </c>
      <c r="Q222" s="22">
        <v>13403</v>
      </c>
      <c r="R222" s="22">
        <v>15189</v>
      </c>
      <c r="S222" s="22">
        <f t="shared" si="45"/>
        <v>700</v>
      </c>
      <c r="T222" s="76">
        <f t="shared" si="46"/>
        <v>5.2227113332835931E-2</v>
      </c>
      <c r="U222" s="64">
        <v>0</v>
      </c>
      <c r="V222" s="74">
        <f t="shared" si="41"/>
        <v>13548</v>
      </c>
      <c r="W222" s="70">
        <f t="shared" si="47"/>
        <v>1446.9595040000002</v>
      </c>
      <c r="X222" s="70">
        <f t="shared" si="42"/>
        <v>1460.845</v>
      </c>
      <c r="Y222" s="70">
        <f t="shared" si="48"/>
        <v>10640.195496</v>
      </c>
    </row>
    <row r="223" spans="1:25" x14ac:dyDescent="0.3">
      <c r="A223" s="4">
        <v>361</v>
      </c>
      <c r="B223" s="54">
        <v>1492</v>
      </c>
      <c r="C223" s="52" t="s">
        <v>2439</v>
      </c>
      <c r="D223" s="58" t="s">
        <v>480</v>
      </c>
      <c r="E223" s="7">
        <v>43440</v>
      </c>
      <c r="F223" s="5" t="str">
        <f t="shared" ref="F223:F249" si="49">IFERROR(VLOOKUP(B223,SINDICATO,5,FALSE),"N/A")</f>
        <v>N/A</v>
      </c>
      <c r="G223" s="8" t="s">
        <v>454</v>
      </c>
      <c r="H223" s="8" t="s">
        <v>475</v>
      </c>
      <c r="I223" s="8" t="s">
        <v>282</v>
      </c>
      <c r="J223" s="5" t="s">
        <v>13</v>
      </c>
      <c r="K223" s="5" t="str">
        <f t="shared" si="43"/>
        <v>1 1 07 2 PR07 65</v>
      </c>
      <c r="L223" s="21" t="s">
        <v>1139</v>
      </c>
      <c r="M223" s="22">
        <v>12703</v>
      </c>
      <c r="N223" s="22">
        <v>941</v>
      </c>
      <c r="O223" s="22">
        <v>845</v>
      </c>
      <c r="P223" s="22">
        <f t="shared" si="44"/>
        <v>14489</v>
      </c>
      <c r="Q223" s="22">
        <v>13403</v>
      </c>
      <c r="R223" s="22">
        <v>15189</v>
      </c>
      <c r="S223" s="22">
        <f t="shared" si="45"/>
        <v>700</v>
      </c>
      <c r="T223" s="76">
        <f t="shared" si="46"/>
        <v>5.2227113332835931E-2</v>
      </c>
      <c r="U223" s="64">
        <v>0</v>
      </c>
      <c r="V223" s="74">
        <f t="shared" si="41"/>
        <v>13548</v>
      </c>
      <c r="W223" s="70">
        <f t="shared" si="47"/>
        <v>1446.9595040000002</v>
      </c>
      <c r="X223" s="70">
        <f t="shared" si="42"/>
        <v>1460.845</v>
      </c>
      <c r="Y223" s="70">
        <f t="shared" si="48"/>
        <v>10640.195496</v>
      </c>
    </row>
    <row r="224" spans="1:25" x14ac:dyDescent="0.3">
      <c r="A224" s="4">
        <v>362</v>
      </c>
      <c r="B224" s="54">
        <v>1499</v>
      </c>
      <c r="C224" s="52" t="s">
        <v>2440</v>
      </c>
      <c r="D224" s="59" t="s">
        <v>481</v>
      </c>
      <c r="E224" s="7">
        <v>43440</v>
      </c>
      <c r="F224" s="5" t="str">
        <f t="shared" si="49"/>
        <v>N/A</v>
      </c>
      <c r="G224" s="8" t="s">
        <v>454</v>
      </c>
      <c r="H224" s="8" t="s">
        <v>475</v>
      </c>
      <c r="I224" s="8" t="s">
        <v>282</v>
      </c>
      <c r="J224" s="5" t="s">
        <v>13</v>
      </c>
      <c r="K224" s="5" t="str">
        <f t="shared" si="43"/>
        <v>1 1 07 2 PR07 65</v>
      </c>
      <c r="L224" s="21" t="s">
        <v>1139</v>
      </c>
      <c r="M224" s="22">
        <v>12703</v>
      </c>
      <c r="N224" s="22">
        <v>941</v>
      </c>
      <c r="O224" s="22">
        <v>845</v>
      </c>
      <c r="P224" s="22">
        <f t="shared" si="44"/>
        <v>14489</v>
      </c>
      <c r="Q224" s="22">
        <v>13403</v>
      </c>
      <c r="R224" s="22">
        <v>15189</v>
      </c>
      <c r="S224" s="22">
        <f t="shared" si="45"/>
        <v>700</v>
      </c>
      <c r="T224" s="76">
        <f t="shared" si="46"/>
        <v>5.2227113332835931E-2</v>
      </c>
      <c r="U224" s="64">
        <v>0</v>
      </c>
      <c r="V224" s="74">
        <f t="shared" si="41"/>
        <v>13548</v>
      </c>
      <c r="W224" s="70">
        <f t="shared" si="47"/>
        <v>1446.9595040000002</v>
      </c>
      <c r="X224" s="70">
        <f t="shared" si="42"/>
        <v>1460.845</v>
      </c>
      <c r="Y224" s="70">
        <f t="shared" si="48"/>
        <v>10640.195496</v>
      </c>
    </row>
    <row r="225" spans="1:25" x14ac:dyDescent="0.3">
      <c r="A225" s="4">
        <v>363</v>
      </c>
      <c r="B225" s="54">
        <v>1491</v>
      </c>
      <c r="C225" s="52" t="s">
        <v>2441</v>
      </c>
      <c r="D225" s="58" t="s">
        <v>482</v>
      </c>
      <c r="E225" s="7">
        <v>43116</v>
      </c>
      <c r="F225" s="5" t="str">
        <f t="shared" si="49"/>
        <v>STIPEJAL</v>
      </c>
      <c r="G225" s="8" t="s">
        <v>454</v>
      </c>
      <c r="H225" s="8" t="s">
        <v>475</v>
      </c>
      <c r="I225" s="8" t="s">
        <v>282</v>
      </c>
      <c r="J225" s="5" t="s">
        <v>39</v>
      </c>
      <c r="K225" s="5" t="str">
        <f t="shared" si="43"/>
        <v>1 1 07 2 PR07 65</v>
      </c>
      <c r="L225" s="21" t="s">
        <v>1139</v>
      </c>
      <c r="M225" s="22">
        <v>12703</v>
      </c>
      <c r="N225" s="22">
        <v>941</v>
      </c>
      <c r="O225" s="22">
        <v>845</v>
      </c>
      <c r="P225" s="22">
        <f t="shared" si="44"/>
        <v>14489</v>
      </c>
      <c r="Q225" s="22">
        <v>13403</v>
      </c>
      <c r="R225" s="22">
        <v>15189</v>
      </c>
      <c r="S225" s="22">
        <f t="shared" si="45"/>
        <v>700</v>
      </c>
      <c r="T225" s="76">
        <f t="shared" si="46"/>
        <v>5.2227113332835931E-2</v>
      </c>
      <c r="U225" s="64">
        <v>0</v>
      </c>
      <c r="V225" s="74">
        <f t="shared" si="41"/>
        <v>13548</v>
      </c>
      <c r="W225" s="70">
        <f t="shared" si="47"/>
        <v>1446.9595040000002</v>
      </c>
      <c r="X225" s="70">
        <f t="shared" si="42"/>
        <v>1460.845</v>
      </c>
      <c r="Y225" s="70">
        <f t="shared" si="48"/>
        <v>10640.195496</v>
      </c>
    </row>
    <row r="226" spans="1:25" x14ac:dyDescent="0.3">
      <c r="A226" s="4">
        <v>562</v>
      </c>
      <c r="B226" s="54">
        <v>522</v>
      </c>
      <c r="C226" s="52" t="s">
        <v>2630</v>
      </c>
      <c r="D226" s="58" t="s">
        <v>717</v>
      </c>
      <c r="E226" s="7">
        <v>36449</v>
      </c>
      <c r="F226" s="5" t="str">
        <f t="shared" si="49"/>
        <v>N/A</v>
      </c>
      <c r="G226" s="8" t="s">
        <v>602</v>
      </c>
      <c r="H226" s="8" t="s">
        <v>711</v>
      </c>
      <c r="I226" s="8" t="s">
        <v>282</v>
      </c>
      <c r="J226" s="5" t="s">
        <v>13</v>
      </c>
      <c r="K226" s="5" t="str">
        <f t="shared" si="43"/>
        <v>1 2 08 3 PR18 27</v>
      </c>
      <c r="L226" s="21" t="s">
        <v>1139</v>
      </c>
      <c r="M226" s="22">
        <v>12703</v>
      </c>
      <c r="N226" s="22">
        <v>941</v>
      </c>
      <c r="O226" s="22">
        <v>845</v>
      </c>
      <c r="P226" s="22">
        <f t="shared" si="44"/>
        <v>14489</v>
      </c>
      <c r="Q226" s="22">
        <v>13403</v>
      </c>
      <c r="R226" s="22">
        <v>15189</v>
      </c>
      <c r="S226" s="22">
        <f t="shared" si="45"/>
        <v>700</v>
      </c>
      <c r="T226" s="76">
        <f t="shared" si="46"/>
        <v>5.2227113332835931E-2</v>
      </c>
      <c r="U226" s="64">
        <v>708</v>
      </c>
      <c r="V226" s="74">
        <f t="shared" si="41"/>
        <v>14256</v>
      </c>
      <c r="W226" s="70">
        <f t="shared" si="47"/>
        <v>1573.8331040000003</v>
      </c>
      <c r="X226" s="70">
        <f t="shared" si="42"/>
        <v>1460.845</v>
      </c>
      <c r="Y226" s="70">
        <f t="shared" si="48"/>
        <v>11221.321895999999</v>
      </c>
    </row>
    <row r="227" spans="1:25" x14ac:dyDescent="0.3">
      <c r="A227" s="4">
        <v>563</v>
      </c>
      <c r="B227" s="54">
        <v>2366</v>
      </c>
      <c r="C227" s="52" t="s">
        <v>2631</v>
      </c>
      <c r="D227" s="58" t="s">
        <v>1980</v>
      </c>
      <c r="E227" s="7">
        <v>44068</v>
      </c>
      <c r="F227" s="5" t="str">
        <f t="shared" si="49"/>
        <v>N/A</v>
      </c>
      <c r="G227" s="8" t="s">
        <v>602</v>
      </c>
      <c r="H227" s="8" t="s">
        <v>711</v>
      </c>
      <c r="I227" s="8" t="s">
        <v>282</v>
      </c>
      <c r="J227" s="5" t="s">
        <v>13</v>
      </c>
      <c r="K227" s="5" t="str">
        <f t="shared" si="43"/>
        <v>1 2 08 3 PR18 27</v>
      </c>
      <c r="L227" s="21" t="s">
        <v>1139</v>
      </c>
      <c r="M227" s="22">
        <v>12703</v>
      </c>
      <c r="N227" s="22">
        <v>941</v>
      </c>
      <c r="O227" s="22">
        <v>845</v>
      </c>
      <c r="P227" s="22">
        <f t="shared" si="44"/>
        <v>14489</v>
      </c>
      <c r="Q227" s="22">
        <v>13403</v>
      </c>
      <c r="R227" s="22">
        <v>15189</v>
      </c>
      <c r="S227" s="22">
        <f t="shared" si="45"/>
        <v>700</v>
      </c>
      <c r="T227" s="76">
        <f t="shared" si="46"/>
        <v>5.2227113332835931E-2</v>
      </c>
      <c r="U227" s="64">
        <v>0</v>
      </c>
      <c r="V227" s="74">
        <f t="shared" si="41"/>
        <v>13548</v>
      </c>
      <c r="W227" s="70">
        <f t="shared" si="47"/>
        <v>1446.9595040000002</v>
      </c>
      <c r="X227" s="70">
        <f t="shared" si="42"/>
        <v>1460.845</v>
      </c>
      <c r="Y227" s="70">
        <f t="shared" si="48"/>
        <v>10640.195496</v>
      </c>
    </row>
    <row r="228" spans="1:25" x14ac:dyDescent="0.3">
      <c r="A228" s="4">
        <v>564</v>
      </c>
      <c r="B228" s="54">
        <v>852</v>
      </c>
      <c r="C228" s="52" t="s">
        <v>2632</v>
      </c>
      <c r="D228" s="58" t="s">
        <v>718</v>
      </c>
      <c r="E228" s="7">
        <v>37818</v>
      </c>
      <c r="F228" s="5" t="str">
        <f t="shared" si="49"/>
        <v>N/A</v>
      </c>
      <c r="G228" s="8" t="s">
        <v>602</v>
      </c>
      <c r="H228" s="8" t="s">
        <v>711</v>
      </c>
      <c r="I228" s="8" t="s">
        <v>282</v>
      </c>
      <c r="J228" s="5" t="s">
        <v>13</v>
      </c>
      <c r="K228" s="5" t="str">
        <f t="shared" si="43"/>
        <v>1 2 08 3 PR18 27</v>
      </c>
      <c r="L228" s="21" t="s">
        <v>1139</v>
      </c>
      <c r="M228" s="22">
        <v>12703</v>
      </c>
      <c r="N228" s="22">
        <v>941</v>
      </c>
      <c r="O228" s="22">
        <v>845</v>
      </c>
      <c r="P228" s="22">
        <f t="shared" si="44"/>
        <v>14489</v>
      </c>
      <c r="Q228" s="22">
        <v>13403</v>
      </c>
      <c r="R228" s="22">
        <v>15189</v>
      </c>
      <c r="S228" s="22">
        <f t="shared" si="45"/>
        <v>700</v>
      </c>
      <c r="T228" s="76">
        <f t="shared" si="46"/>
        <v>5.2227113332835931E-2</v>
      </c>
      <c r="U228" s="64">
        <v>566</v>
      </c>
      <c r="V228" s="74">
        <f t="shared" si="41"/>
        <v>14114</v>
      </c>
      <c r="W228" s="70">
        <f t="shared" si="47"/>
        <v>1548.386704</v>
      </c>
      <c r="X228" s="70">
        <f t="shared" si="42"/>
        <v>1460.845</v>
      </c>
      <c r="Y228" s="70">
        <f t="shared" si="48"/>
        <v>11104.768296</v>
      </c>
    </row>
    <row r="229" spans="1:25" x14ac:dyDescent="0.3">
      <c r="A229" s="4">
        <v>628</v>
      </c>
      <c r="B229" s="54">
        <v>1386</v>
      </c>
      <c r="C229" s="52" t="s">
        <v>2691</v>
      </c>
      <c r="D229" s="59" t="s">
        <v>788</v>
      </c>
      <c r="E229" s="7">
        <v>41518</v>
      </c>
      <c r="F229" s="5" t="str">
        <f t="shared" si="49"/>
        <v>STIPEJAL</v>
      </c>
      <c r="G229" s="8" t="s">
        <v>602</v>
      </c>
      <c r="H229" s="8" t="s">
        <v>781</v>
      </c>
      <c r="I229" s="8" t="s">
        <v>56</v>
      </c>
      <c r="J229" s="5" t="s">
        <v>39</v>
      </c>
      <c r="K229" s="5" t="str">
        <f t="shared" si="43"/>
        <v>1 2 08 3 PR20 85</v>
      </c>
      <c r="L229" s="21" t="s">
        <v>1139</v>
      </c>
      <c r="M229" s="22">
        <v>12703</v>
      </c>
      <c r="N229" s="22">
        <v>941</v>
      </c>
      <c r="O229" s="22">
        <v>845</v>
      </c>
      <c r="P229" s="22">
        <f t="shared" si="44"/>
        <v>14489</v>
      </c>
      <c r="Q229" s="22">
        <v>13403</v>
      </c>
      <c r="R229" s="22">
        <v>15189</v>
      </c>
      <c r="S229" s="22">
        <f t="shared" si="45"/>
        <v>700</v>
      </c>
      <c r="T229" s="76">
        <f t="shared" si="46"/>
        <v>5.2227113332835931E-2</v>
      </c>
      <c r="U229" s="64">
        <v>283</v>
      </c>
      <c r="V229" s="74">
        <f t="shared" si="41"/>
        <v>13831</v>
      </c>
      <c r="W229" s="70">
        <f t="shared" si="47"/>
        <v>1497.6731040000002</v>
      </c>
      <c r="X229" s="70">
        <f t="shared" si="42"/>
        <v>1460.845</v>
      </c>
      <c r="Y229" s="70">
        <f t="shared" si="48"/>
        <v>10872.481896000001</v>
      </c>
    </row>
    <row r="230" spans="1:25" x14ac:dyDescent="0.3">
      <c r="A230" s="4">
        <v>666</v>
      </c>
      <c r="B230" s="54">
        <v>1952</v>
      </c>
      <c r="C230" s="52" t="s">
        <v>2725</v>
      </c>
      <c r="D230" s="58" t="s">
        <v>829</v>
      </c>
      <c r="E230" s="7">
        <v>43836</v>
      </c>
      <c r="F230" s="5" t="str">
        <f t="shared" si="49"/>
        <v>N/A</v>
      </c>
      <c r="G230" s="8" t="s">
        <v>807</v>
      </c>
      <c r="H230" s="8" t="s">
        <v>808</v>
      </c>
      <c r="I230" s="8" t="s">
        <v>830</v>
      </c>
      <c r="J230" s="5" t="s">
        <v>19</v>
      </c>
      <c r="K230" s="5" t="str">
        <f t="shared" si="43"/>
        <v>1 2 22 4 PR24 22</v>
      </c>
      <c r="L230" s="21" t="s">
        <v>1059</v>
      </c>
      <c r="M230" s="22">
        <v>11098</v>
      </c>
      <c r="N230" s="22">
        <v>0</v>
      </c>
      <c r="O230" s="22">
        <v>0</v>
      </c>
      <c r="P230" s="22">
        <f t="shared" si="44"/>
        <v>11098</v>
      </c>
      <c r="Q230" s="22">
        <v>11698</v>
      </c>
      <c r="R230" s="22">
        <v>11698</v>
      </c>
      <c r="S230" s="22">
        <f t="shared" si="45"/>
        <v>600</v>
      </c>
      <c r="T230" s="76">
        <f t="shared" si="46"/>
        <v>5.1290818943409131E-2</v>
      </c>
      <c r="U230" s="64">
        <v>0</v>
      </c>
      <c r="V230" s="74">
        <f t="shared" si="41"/>
        <v>11098</v>
      </c>
      <c r="W230" s="70">
        <f t="shared" si="47"/>
        <v>1009.4328</v>
      </c>
      <c r="X230" s="70">
        <v>0</v>
      </c>
      <c r="Y230" s="70">
        <f t="shared" si="48"/>
        <v>10088.5672</v>
      </c>
    </row>
    <row r="231" spans="1:25" x14ac:dyDescent="0.3">
      <c r="A231" s="4">
        <v>667</v>
      </c>
      <c r="B231" s="54">
        <v>2325</v>
      </c>
      <c r="C231" s="52" t="s">
        <v>2726</v>
      </c>
      <c r="D231" s="58" t="s">
        <v>831</v>
      </c>
      <c r="E231" s="7">
        <v>43846</v>
      </c>
      <c r="F231" s="5" t="str">
        <f t="shared" si="49"/>
        <v>N/A</v>
      </c>
      <c r="G231" s="8" t="s">
        <v>807</v>
      </c>
      <c r="H231" s="8" t="s">
        <v>808</v>
      </c>
      <c r="I231" s="8" t="s">
        <v>830</v>
      </c>
      <c r="J231" s="5" t="s">
        <v>19</v>
      </c>
      <c r="K231" s="5" t="str">
        <f t="shared" si="43"/>
        <v>1 2 22 4 PR24 22</v>
      </c>
      <c r="L231" s="21" t="s">
        <v>1059</v>
      </c>
      <c r="M231" s="22">
        <v>11098</v>
      </c>
      <c r="N231" s="22">
        <v>0</v>
      </c>
      <c r="O231" s="22">
        <v>0</v>
      </c>
      <c r="P231" s="22">
        <f t="shared" si="44"/>
        <v>11098</v>
      </c>
      <c r="Q231" s="22">
        <v>11698</v>
      </c>
      <c r="R231" s="22">
        <v>11698</v>
      </c>
      <c r="S231" s="22">
        <f t="shared" si="45"/>
        <v>600</v>
      </c>
      <c r="T231" s="76">
        <f t="shared" si="46"/>
        <v>5.1290818943409131E-2</v>
      </c>
      <c r="U231" s="64">
        <v>0</v>
      </c>
      <c r="V231" s="74">
        <f t="shared" si="41"/>
        <v>11098</v>
      </c>
      <c r="W231" s="70">
        <f t="shared" si="47"/>
        <v>1009.4328</v>
      </c>
      <c r="X231" s="70">
        <v>0</v>
      </c>
      <c r="Y231" s="70">
        <f t="shared" si="48"/>
        <v>10088.5672</v>
      </c>
    </row>
    <row r="232" spans="1:25" x14ac:dyDescent="0.3">
      <c r="A232" s="4">
        <v>668</v>
      </c>
      <c r="B232" s="54">
        <v>2247</v>
      </c>
      <c r="C232" s="52" t="s">
        <v>2727</v>
      </c>
      <c r="D232" s="58" t="s">
        <v>832</v>
      </c>
      <c r="E232" s="7">
        <v>43529</v>
      </c>
      <c r="F232" s="5" t="str">
        <f t="shared" si="49"/>
        <v>N/A</v>
      </c>
      <c r="G232" s="8" t="s">
        <v>807</v>
      </c>
      <c r="H232" s="8" t="s">
        <v>808</v>
      </c>
      <c r="I232" s="8" t="s">
        <v>830</v>
      </c>
      <c r="J232" s="5" t="s">
        <v>19</v>
      </c>
      <c r="K232" s="5" t="str">
        <f t="shared" si="43"/>
        <v>1 2 22 4 PR24 22</v>
      </c>
      <c r="L232" s="21" t="s">
        <v>1059</v>
      </c>
      <c r="M232" s="22">
        <v>11098</v>
      </c>
      <c r="N232" s="22">
        <v>0</v>
      </c>
      <c r="O232" s="22">
        <v>0</v>
      </c>
      <c r="P232" s="22">
        <f t="shared" si="44"/>
        <v>11098</v>
      </c>
      <c r="Q232" s="22">
        <v>11698</v>
      </c>
      <c r="R232" s="22">
        <v>11698</v>
      </c>
      <c r="S232" s="22">
        <f t="shared" si="45"/>
        <v>600</v>
      </c>
      <c r="T232" s="76">
        <f t="shared" si="46"/>
        <v>5.1290818943409131E-2</v>
      </c>
      <c r="U232" s="64">
        <v>0</v>
      </c>
      <c r="V232" s="74">
        <f t="shared" si="41"/>
        <v>11098</v>
      </c>
      <c r="W232" s="70">
        <f t="shared" si="47"/>
        <v>1009.4328</v>
      </c>
      <c r="X232" s="70">
        <v>0</v>
      </c>
      <c r="Y232" s="70">
        <f t="shared" si="48"/>
        <v>10088.5672</v>
      </c>
    </row>
    <row r="233" spans="1:25" x14ac:dyDescent="0.3">
      <c r="A233" s="4">
        <v>669</v>
      </c>
      <c r="B233" s="54">
        <v>2171</v>
      </c>
      <c r="C233" s="52" t="s">
        <v>2728</v>
      </c>
      <c r="D233" s="58" t="s">
        <v>833</v>
      </c>
      <c r="E233" s="7">
        <v>43467</v>
      </c>
      <c r="F233" s="5" t="str">
        <f t="shared" si="49"/>
        <v>N/A</v>
      </c>
      <c r="G233" s="8" t="s">
        <v>807</v>
      </c>
      <c r="H233" s="8" t="s">
        <v>808</v>
      </c>
      <c r="I233" s="8" t="s">
        <v>830</v>
      </c>
      <c r="J233" s="5" t="s">
        <v>19</v>
      </c>
      <c r="K233" s="5" t="str">
        <f t="shared" si="43"/>
        <v>1 2 22 4 PR24 22</v>
      </c>
      <c r="L233" s="21" t="s">
        <v>1059</v>
      </c>
      <c r="M233" s="22">
        <v>11098</v>
      </c>
      <c r="N233" s="22">
        <v>0</v>
      </c>
      <c r="O233" s="22">
        <v>0</v>
      </c>
      <c r="P233" s="22">
        <f t="shared" si="44"/>
        <v>11098</v>
      </c>
      <c r="Q233" s="22">
        <v>11698</v>
      </c>
      <c r="R233" s="22">
        <v>11698</v>
      </c>
      <c r="S233" s="22">
        <f t="shared" si="45"/>
        <v>600</v>
      </c>
      <c r="T233" s="76">
        <f t="shared" si="46"/>
        <v>5.1290818943409131E-2</v>
      </c>
      <c r="U233" s="64">
        <v>0</v>
      </c>
      <c r="V233" s="74">
        <f t="shared" si="41"/>
        <v>11098</v>
      </c>
      <c r="W233" s="70">
        <f t="shared" si="47"/>
        <v>1009.4328</v>
      </c>
      <c r="X233" s="70">
        <v>0</v>
      </c>
      <c r="Y233" s="70">
        <f t="shared" si="48"/>
        <v>10088.5672</v>
      </c>
    </row>
    <row r="234" spans="1:25" x14ac:dyDescent="0.3">
      <c r="A234" s="4">
        <v>670</v>
      </c>
      <c r="B234" s="54">
        <v>2223</v>
      </c>
      <c r="C234" s="52" t="s">
        <v>2729</v>
      </c>
      <c r="D234" s="58" t="s">
        <v>834</v>
      </c>
      <c r="E234" s="7">
        <v>43483</v>
      </c>
      <c r="F234" s="5" t="str">
        <f t="shared" si="49"/>
        <v>N/A</v>
      </c>
      <c r="G234" s="8" t="s">
        <v>807</v>
      </c>
      <c r="H234" s="8" t="s">
        <v>808</v>
      </c>
      <c r="I234" s="8" t="s">
        <v>830</v>
      </c>
      <c r="J234" s="5" t="s">
        <v>19</v>
      </c>
      <c r="K234" s="5" t="str">
        <f t="shared" si="43"/>
        <v>1 2 22 4 PR24 22</v>
      </c>
      <c r="L234" s="21" t="s">
        <v>1059</v>
      </c>
      <c r="M234" s="22">
        <v>11098</v>
      </c>
      <c r="N234" s="22">
        <v>0</v>
      </c>
      <c r="O234" s="22">
        <v>0</v>
      </c>
      <c r="P234" s="22">
        <f t="shared" si="44"/>
        <v>11098</v>
      </c>
      <c r="Q234" s="22">
        <v>11698</v>
      </c>
      <c r="R234" s="22">
        <v>11698</v>
      </c>
      <c r="S234" s="22">
        <f t="shared" si="45"/>
        <v>600</v>
      </c>
      <c r="T234" s="76">
        <f t="shared" si="46"/>
        <v>5.1290818943409131E-2</v>
      </c>
      <c r="U234" s="64">
        <v>0</v>
      </c>
      <c r="V234" s="74">
        <f t="shared" si="41"/>
        <v>11098</v>
      </c>
      <c r="W234" s="70">
        <f t="shared" si="47"/>
        <v>1009.4328</v>
      </c>
      <c r="X234" s="70">
        <v>0</v>
      </c>
      <c r="Y234" s="70">
        <f t="shared" si="48"/>
        <v>10088.5672</v>
      </c>
    </row>
    <row r="235" spans="1:25" x14ac:dyDescent="0.3">
      <c r="A235" s="4">
        <v>671</v>
      </c>
      <c r="B235" s="54">
        <v>1730</v>
      </c>
      <c r="C235" s="52" t="s">
        <v>2730</v>
      </c>
      <c r="D235" s="58" t="s">
        <v>835</v>
      </c>
      <c r="E235" s="7">
        <v>43497</v>
      </c>
      <c r="F235" s="5" t="str">
        <f t="shared" si="49"/>
        <v>N/A</v>
      </c>
      <c r="G235" s="8" t="s">
        <v>807</v>
      </c>
      <c r="H235" s="8" t="s">
        <v>808</v>
      </c>
      <c r="I235" s="8" t="s">
        <v>56</v>
      </c>
      <c r="J235" s="5" t="s">
        <v>19</v>
      </c>
      <c r="K235" s="5" t="str">
        <f t="shared" si="43"/>
        <v>1 2 22 4 PR24 22</v>
      </c>
      <c r="L235" s="21" t="s">
        <v>1059</v>
      </c>
      <c r="M235" s="22">
        <v>11098</v>
      </c>
      <c r="N235" s="22">
        <v>0</v>
      </c>
      <c r="O235" s="22">
        <v>0</v>
      </c>
      <c r="P235" s="22">
        <f t="shared" si="44"/>
        <v>11098</v>
      </c>
      <c r="Q235" s="22">
        <v>11698</v>
      </c>
      <c r="R235" s="22">
        <v>11698</v>
      </c>
      <c r="S235" s="22">
        <f t="shared" si="45"/>
        <v>600</v>
      </c>
      <c r="T235" s="76">
        <f t="shared" si="46"/>
        <v>5.1290818943409131E-2</v>
      </c>
      <c r="U235" s="64">
        <v>0</v>
      </c>
      <c r="V235" s="74">
        <f t="shared" si="41"/>
        <v>11098</v>
      </c>
      <c r="W235" s="70">
        <f t="shared" si="47"/>
        <v>1009.4328</v>
      </c>
      <c r="X235" s="70">
        <v>0</v>
      </c>
      <c r="Y235" s="70">
        <f t="shared" si="48"/>
        <v>10088.5672</v>
      </c>
    </row>
    <row r="236" spans="1:25" x14ac:dyDescent="0.3">
      <c r="A236" s="4">
        <v>157</v>
      </c>
      <c r="B236" s="54">
        <v>706</v>
      </c>
      <c r="C236" s="52" t="s">
        <v>2255</v>
      </c>
      <c r="D236" s="58" t="s">
        <v>216</v>
      </c>
      <c r="E236" s="7">
        <v>37058</v>
      </c>
      <c r="F236" s="5" t="str">
        <f t="shared" si="49"/>
        <v>STIPEJAL</v>
      </c>
      <c r="G236" s="8" t="s">
        <v>180</v>
      </c>
      <c r="H236" s="8" t="s">
        <v>230</v>
      </c>
      <c r="I236" s="8" t="s">
        <v>217</v>
      </c>
      <c r="J236" s="5" t="s">
        <v>39</v>
      </c>
      <c r="K236" s="5" t="str">
        <f t="shared" si="43"/>
        <v>1 1 05 1 PR02 18</v>
      </c>
      <c r="L236" s="21" t="s">
        <v>1210</v>
      </c>
      <c r="M236" s="22">
        <v>13086</v>
      </c>
      <c r="N236" s="22">
        <v>1000</v>
      </c>
      <c r="O236" s="22">
        <v>955</v>
      </c>
      <c r="P236" s="22">
        <f t="shared" si="44"/>
        <v>15041</v>
      </c>
      <c r="Q236" s="22">
        <v>13786</v>
      </c>
      <c r="R236" s="22">
        <v>15741</v>
      </c>
      <c r="S236" s="22">
        <f t="shared" si="45"/>
        <v>700</v>
      </c>
      <c r="T236" s="76">
        <f t="shared" si="46"/>
        <v>5.0776149717104306E-2</v>
      </c>
      <c r="U236" s="64">
        <v>566</v>
      </c>
      <c r="V236" s="74">
        <f t="shared" si="41"/>
        <v>14607</v>
      </c>
      <c r="W236" s="70">
        <f t="shared" si="47"/>
        <v>1636.7323040000001</v>
      </c>
      <c r="X236" s="70">
        <f t="shared" ref="X236:X249" si="50">M236*11.5%</f>
        <v>1504.89</v>
      </c>
      <c r="Y236" s="70">
        <f t="shared" si="48"/>
        <v>11465.377696</v>
      </c>
    </row>
    <row r="237" spans="1:25" x14ac:dyDescent="0.3">
      <c r="A237" s="4">
        <v>158</v>
      </c>
      <c r="B237" s="54">
        <v>855</v>
      </c>
      <c r="C237" s="52" t="s">
        <v>2256</v>
      </c>
      <c r="D237" s="59" t="s">
        <v>218</v>
      </c>
      <c r="E237" s="7">
        <v>37834</v>
      </c>
      <c r="F237" s="5" t="str">
        <f t="shared" si="49"/>
        <v>STIPEJAL</v>
      </c>
      <c r="G237" s="8" t="s">
        <v>180</v>
      </c>
      <c r="H237" s="8" t="s">
        <v>208</v>
      </c>
      <c r="I237" s="8" t="s">
        <v>217</v>
      </c>
      <c r="J237" s="5" t="s">
        <v>39</v>
      </c>
      <c r="K237" s="5" t="str">
        <f t="shared" si="43"/>
        <v>1 1 05 1 PR02 16</v>
      </c>
      <c r="L237" s="21" t="s">
        <v>1210</v>
      </c>
      <c r="M237" s="22">
        <v>13086</v>
      </c>
      <c r="N237" s="22">
        <v>1000</v>
      </c>
      <c r="O237" s="22">
        <v>955</v>
      </c>
      <c r="P237" s="22">
        <f t="shared" si="44"/>
        <v>15041</v>
      </c>
      <c r="Q237" s="22">
        <v>13786</v>
      </c>
      <c r="R237" s="22">
        <v>15741</v>
      </c>
      <c r="S237" s="22">
        <f t="shared" si="45"/>
        <v>700</v>
      </c>
      <c r="T237" s="76">
        <f t="shared" si="46"/>
        <v>5.0776149717104306E-2</v>
      </c>
      <c r="U237" s="64">
        <v>566</v>
      </c>
      <c r="V237" s="74">
        <f t="shared" si="41"/>
        <v>14607</v>
      </c>
      <c r="W237" s="70">
        <f t="shared" si="47"/>
        <v>1636.7323040000001</v>
      </c>
      <c r="X237" s="70">
        <f t="shared" si="50"/>
        <v>1504.89</v>
      </c>
      <c r="Y237" s="70">
        <f t="shared" si="48"/>
        <v>11465.377696</v>
      </c>
    </row>
    <row r="238" spans="1:25" x14ac:dyDescent="0.3">
      <c r="A238" s="4">
        <v>160</v>
      </c>
      <c r="B238" s="54">
        <v>701</v>
      </c>
      <c r="C238" s="52" t="s">
        <v>2258</v>
      </c>
      <c r="D238" s="58" t="s">
        <v>221</v>
      </c>
      <c r="E238" s="7">
        <v>37043</v>
      </c>
      <c r="F238" s="5" t="str">
        <f t="shared" si="49"/>
        <v>SIEIPEJAL</v>
      </c>
      <c r="G238" s="8" t="s">
        <v>180</v>
      </c>
      <c r="H238" s="6" t="s">
        <v>222</v>
      </c>
      <c r="I238" s="8" t="s">
        <v>217</v>
      </c>
      <c r="J238" s="5" t="s">
        <v>39</v>
      </c>
      <c r="K238" s="5" t="str">
        <f t="shared" si="43"/>
        <v>1 1 05 1 PR02 17</v>
      </c>
      <c r="L238" s="21" t="s">
        <v>1210</v>
      </c>
      <c r="M238" s="22">
        <v>13086</v>
      </c>
      <c r="N238" s="22">
        <v>1000</v>
      </c>
      <c r="O238" s="22">
        <v>955</v>
      </c>
      <c r="P238" s="22">
        <f t="shared" si="44"/>
        <v>15041</v>
      </c>
      <c r="Q238" s="22">
        <v>13786</v>
      </c>
      <c r="R238" s="22">
        <v>15741</v>
      </c>
      <c r="S238" s="22">
        <f t="shared" si="45"/>
        <v>700</v>
      </c>
      <c r="T238" s="76">
        <f t="shared" si="46"/>
        <v>5.0776149717104306E-2</v>
      </c>
      <c r="U238" s="64">
        <v>566</v>
      </c>
      <c r="V238" s="74">
        <f t="shared" si="41"/>
        <v>14607</v>
      </c>
      <c r="W238" s="70">
        <f t="shared" si="47"/>
        <v>1636.7323040000001</v>
      </c>
      <c r="X238" s="70">
        <f t="shared" si="50"/>
        <v>1504.89</v>
      </c>
      <c r="Y238" s="70">
        <f t="shared" si="48"/>
        <v>11465.377696</v>
      </c>
    </row>
    <row r="239" spans="1:25" x14ac:dyDescent="0.3">
      <c r="A239" s="4">
        <v>171</v>
      </c>
      <c r="B239" s="54">
        <v>253</v>
      </c>
      <c r="C239" s="52" t="s">
        <v>2269</v>
      </c>
      <c r="D239" s="58" t="s">
        <v>239</v>
      </c>
      <c r="E239" s="7">
        <v>35193</v>
      </c>
      <c r="F239" s="5" t="str">
        <f t="shared" si="49"/>
        <v>SIEIPEJAL</v>
      </c>
      <c r="G239" s="8" t="s">
        <v>180</v>
      </c>
      <c r="H239" s="8" t="s">
        <v>230</v>
      </c>
      <c r="I239" s="8" t="s">
        <v>217</v>
      </c>
      <c r="J239" s="5" t="s">
        <v>39</v>
      </c>
      <c r="K239" s="5" t="str">
        <f t="shared" si="43"/>
        <v>1 1 05 1 PR02 18</v>
      </c>
      <c r="L239" s="21" t="s">
        <v>1210</v>
      </c>
      <c r="M239" s="22">
        <v>13086</v>
      </c>
      <c r="N239" s="22">
        <v>1000</v>
      </c>
      <c r="O239" s="22">
        <v>955</v>
      </c>
      <c r="P239" s="22">
        <f t="shared" si="44"/>
        <v>15041</v>
      </c>
      <c r="Q239" s="22">
        <v>13786</v>
      </c>
      <c r="R239" s="22">
        <v>15741</v>
      </c>
      <c r="S239" s="22">
        <f t="shared" si="45"/>
        <v>700</v>
      </c>
      <c r="T239" s="76">
        <f t="shared" si="46"/>
        <v>5.0776149717104306E-2</v>
      </c>
      <c r="U239" s="64">
        <v>708</v>
      </c>
      <c r="V239" s="74">
        <f t="shared" si="41"/>
        <v>14749</v>
      </c>
      <c r="W239" s="70">
        <f t="shared" si="47"/>
        <v>1662.1787040000002</v>
      </c>
      <c r="X239" s="70">
        <f t="shared" si="50"/>
        <v>1504.89</v>
      </c>
      <c r="Y239" s="70">
        <f t="shared" si="48"/>
        <v>11581.931296000001</v>
      </c>
    </row>
    <row r="240" spans="1:25" x14ac:dyDescent="0.3">
      <c r="A240" s="4">
        <v>228</v>
      </c>
      <c r="B240" s="54">
        <v>1089</v>
      </c>
      <c r="C240" s="52" t="s">
        <v>2321</v>
      </c>
      <c r="D240" s="58" t="s">
        <v>309</v>
      </c>
      <c r="E240" s="7">
        <v>39006</v>
      </c>
      <c r="F240" s="5" t="str">
        <f t="shared" si="49"/>
        <v>SIEIPEJAL</v>
      </c>
      <c r="G240" s="8" t="s">
        <v>180</v>
      </c>
      <c r="H240" s="8" t="s">
        <v>271</v>
      </c>
      <c r="I240" s="8" t="s">
        <v>310</v>
      </c>
      <c r="J240" s="5" t="s">
        <v>39</v>
      </c>
      <c r="K240" s="5" t="str">
        <f t="shared" si="43"/>
        <v>1 1 05 2 PR15 80</v>
      </c>
      <c r="L240" s="21" t="s">
        <v>1210</v>
      </c>
      <c r="M240" s="22">
        <v>13086</v>
      </c>
      <c r="N240" s="22">
        <v>1000</v>
      </c>
      <c r="O240" s="22">
        <v>955</v>
      </c>
      <c r="P240" s="22">
        <f t="shared" si="44"/>
        <v>15041</v>
      </c>
      <c r="Q240" s="22">
        <v>13786</v>
      </c>
      <c r="R240" s="22">
        <v>15741</v>
      </c>
      <c r="S240" s="22">
        <f t="shared" si="45"/>
        <v>700</v>
      </c>
      <c r="T240" s="76">
        <f t="shared" si="46"/>
        <v>5.0776149717104306E-2</v>
      </c>
      <c r="U240" s="64">
        <v>425</v>
      </c>
      <c r="V240" s="74">
        <f t="shared" si="41"/>
        <v>14466</v>
      </c>
      <c r="W240" s="70">
        <f t="shared" si="47"/>
        <v>1611.4651040000001</v>
      </c>
      <c r="X240" s="70">
        <f t="shared" si="50"/>
        <v>1504.89</v>
      </c>
      <c r="Y240" s="70">
        <f t="shared" si="48"/>
        <v>11349.644896</v>
      </c>
    </row>
    <row r="241" spans="1:25" x14ac:dyDescent="0.3">
      <c r="A241" s="4">
        <v>416</v>
      </c>
      <c r="B241" s="54">
        <v>1277</v>
      </c>
      <c r="C241" s="52" t="s">
        <v>2491</v>
      </c>
      <c r="D241" s="58" t="s">
        <v>546</v>
      </c>
      <c r="E241" s="7">
        <v>40102</v>
      </c>
      <c r="F241" s="5" t="str">
        <f t="shared" si="49"/>
        <v>SIEIPEJAL</v>
      </c>
      <c r="G241" s="8" t="s">
        <v>454</v>
      </c>
      <c r="H241" s="6" t="s">
        <v>524</v>
      </c>
      <c r="I241" s="8" t="s">
        <v>217</v>
      </c>
      <c r="J241" s="5" t="s">
        <v>39</v>
      </c>
      <c r="K241" s="5" t="str">
        <f t="shared" si="43"/>
        <v>1 1 07 2 PR08 86</v>
      </c>
      <c r="L241" s="21" t="s">
        <v>1210</v>
      </c>
      <c r="M241" s="22">
        <v>13086</v>
      </c>
      <c r="N241" s="22">
        <v>1000</v>
      </c>
      <c r="O241" s="22">
        <v>955</v>
      </c>
      <c r="P241" s="22">
        <f t="shared" si="44"/>
        <v>15041</v>
      </c>
      <c r="Q241" s="22">
        <v>13786</v>
      </c>
      <c r="R241" s="22">
        <v>15741</v>
      </c>
      <c r="S241" s="22">
        <f t="shared" si="45"/>
        <v>700</v>
      </c>
      <c r="T241" s="76">
        <f t="shared" si="46"/>
        <v>5.0776149717104306E-2</v>
      </c>
      <c r="U241" s="64">
        <v>425</v>
      </c>
      <c r="V241" s="74">
        <f t="shared" si="41"/>
        <v>14466</v>
      </c>
      <c r="W241" s="70">
        <f t="shared" si="47"/>
        <v>1611.4651040000001</v>
      </c>
      <c r="X241" s="70">
        <f t="shared" si="50"/>
        <v>1504.89</v>
      </c>
      <c r="Y241" s="70">
        <f t="shared" si="48"/>
        <v>11349.644896</v>
      </c>
    </row>
    <row r="242" spans="1:25" x14ac:dyDescent="0.3">
      <c r="A242" s="4">
        <v>417</v>
      </c>
      <c r="B242" s="54">
        <v>741</v>
      </c>
      <c r="C242" s="52" t="s">
        <v>2492</v>
      </c>
      <c r="D242" s="58" t="s">
        <v>547</v>
      </c>
      <c r="E242" s="7">
        <v>37257</v>
      </c>
      <c r="F242" s="5" t="str">
        <f t="shared" si="49"/>
        <v>STIPEJAL</v>
      </c>
      <c r="G242" s="8" t="s">
        <v>454</v>
      </c>
      <c r="H242" s="6" t="s">
        <v>524</v>
      </c>
      <c r="I242" s="8" t="s">
        <v>217</v>
      </c>
      <c r="J242" s="5" t="s">
        <v>39</v>
      </c>
      <c r="K242" s="5" t="str">
        <f t="shared" si="43"/>
        <v>1 1 07 2 PR08 86</v>
      </c>
      <c r="L242" s="21" t="s">
        <v>1210</v>
      </c>
      <c r="M242" s="22">
        <v>13086</v>
      </c>
      <c r="N242" s="22">
        <v>1000</v>
      </c>
      <c r="O242" s="22">
        <v>955</v>
      </c>
      <c r="P242" s="22">
        <f t="shared" si="44"/>
        <v>15041</v>
      </c>
      <c r="Q242" s="22">
        <v>13786</v>
      </c>
      <c r="R242" s="22">
        <v>15741</v>
      </c>
      <c r="S242" s="22">
        <f t="shared" si="45"/>
        <v>700</v>
      </c>
      <c r="T242" s="76">
        <f t="shared" si="46"/>
        <v>5.0776149717104306E-2</v>
      </c>
      <c r="U242" s="64">
        <v>566</v>
      </c>
      <c r="V242" s="74">
        <f t="shared" si="41"/>
        <v>14607</v>
      </c>
      <c r="W242" s="70">
        <f t="shared" si="47"/>
        <v>1636.7323040000001</v>
      </c>
      <c r="X242" s="70">
        <f t="shared" si="50"/>
        <v>1504.89</v>
      </c>
      <c r="Y242" s="70">
        <f t="shared" si="48"/>
        <v>11465.377696</v>
      </c>
    </row>
    <row r="243" spans="1:25" x14ac:dyDescent="0.3">
      <c r="A243" s="4">
        <v>418</v>
      </c>
      <c r="B243" s="54">
        <v>1411</v>
      </c>
      <c r="C243" s="52" t="s">
        <v>2493</v>
      </c>
      <c r="D243" s="58" t="s">
        <v>548</v>
      </c>
      <c r="E243" s="7">
        <v>41015</v>
      </c>
      <c r="F243" s="5" t="str">
        <f t="shared" si="49"/>
        <v>SIEIPEJAL</v>
      </c>
      <c r="G243" s="8" t="s">
        <v>454</v>
      </c>
      <c r="H243" s="6" t="s">
        <v>524</v>
      </c>
      <c r="I243" s="6" t="s">
        <v>217</v>
      </c>
      <c r="J243" s="5" t="s">
        <v>39</v>
      </c>
      <c r="K243" s="5" t="str">
        <f t="shared" si="43"/>
        <v>1 1 07 2 PR08 86</v>
      </c>
      <c r="L243" s="21" t="s">
        <v>1210</v>
      </c>
      <c r="M243" s="22">
        <v>13086</v>
      </c>
      <c r="N243" s="22">
        <v>1000</v>
      </c>
      <c r="O243" s="22">
        <v>955</v>
      </c>
      <c r="P243" s="22">
        <f t="shared" si="44"/>
        <v>15041</v>
      </c>
      <c r="Q243" s="22">
        <v>13786</v>
      </c>
      <c r="R243" s="22">
        <v>15741</v>
      </c>
      <c r="S243" s="22">
        <f t="shared" si="45"/>
        <v>700</v>
      </c>
      <c r="T243" s="76">
        <f t="shared" si="46"/>
        <v>5.0776149717104306E-2</v>
      </c>
      <c r="U243" s="64">
        <v>283</v>
      </c>
      <c r="V243" s="74">
        <f t="shared" si="41"/>
        <v>14324</v>
      </c>
      <c r="W243" s="70">
        <f t="shared" si="47"/>
        <v>1586.0187040000001</v>
      </c>
      <c r="X243" s="70">
        <f t="shared" si="50"/>
        <v>1504.89</v>
      </c>
      <c r="Y243" s="70">
        <f t="shared" si="48"/>
        <v>11233.091296000001</v>
      </c>
    </row>
    <row r="244" spans="1:25" x14ac:dyDescent="0.3">
      <c r="A244" s="4">
        <v>419</v>
      </c>
      <c r="B244" s="54">
        <v>1438</v>
      </c>
      <c r="C244" s="52" t="s">
        <v>2494</v>
      </c>
      <c r="D244" s="59" t="s">
        <v>549</v>
      </c>
      <c r="E244" s="7">
        <v>41061</v>
      </c>
      <c r="F244" s="5" t="str">
        <f t="shared" si="49"/>
        <v>SUTIPEJAL</v>
      </c>
      <c r="G244" s="8" t="s">
        <v>454</v>
      </c>
      <c r="H244" s="6" t="s">
        <v>524</v>
      </c>
      <c r="I244" s="8" t="s">
        <v>550</v>
      </c>
      <c r="J244" s="5" t="s">
        <v>39</v>
      </c>
      <c r="K244" s="5" t="str">
        <f t="shared" si="43"/>
        <v>1 1 07 2 PR08 86</v>
      </c>
      <c r="L244" s="21" t="s">
        <v>1210</v>
      </c>
      <c r="M244" s="22">
        <v>13086</v>
      </c>
      <c r="N244" s="22">
        <v>1000</v>
      </c>
      <c r="O244" s="22">
        <v>955</v>
      </c>
      <c r="P244" s="22">
        <f t="shared" si="44"/>
        <v>15041</v>
      </c>
      <c r="Q244" s="22">
        <v>13786</v>
      </c>
      <c r="R244" s="22">
        <v>15741</v>
      </c>
      <c r="S244" s="22">
        <f t="shared" si="45"/>
        <v>700</v>
      </c>
      <c r="T244" s="76">
        <f t="shared" si="46"/>
        <v>5.0776149717104306E-2</v>
      </c>
      <c r="U244" s="64">
        <v>283</v>
      </c>
      <c r="V244" s="74">
        <f t="shared" si="41"/>
        <v>14324</v>
      </c>
      <c r="W244" s="70">
        <f t="shared" si="47"/>
        <v>1586.0187040000001</v>
      </c>
      <c r="X244" s="70">
        <f t="shared" si="50"/>
        <v>1504.89</v>
      </c>
      <c r="Y244" s="70">
        <f t="shared" si="48"/>
        <v>11233.091296000001</v>
      </c>
    </row>
    <row r="245" spans="1:25" x14ac:dyDescent="0.3">
      <c r="A245" s="4">
        <v>420</v>
      </c>
      <c r="B245" s="54">
        <v>1459</v>
      </c>
      <c r="C245" s="52" t="s">
        <v>2495</v>
      </c>
      <c r="D245" s="59" t="s">
        <v>551</v>
      </c>
      <c r="E245" s="7">
        <v>41061</v>
      </c>
      <c r="F245" s="5" t="str">
        <f t="shared" si="49"/>
        <v>SIEIPEJAL</v>
      </c>
      <c r="G245" s="8" t="s">
        <v>454</v>
      </c>
      <c r="H245" s="6" t="s">
        <v>524</v>
      </c>
      <c r="I245" s="8" t="s">
        <v>552</v>
      </c>
      <c r="J245" s="5" t="s">
        <v>39</v>
      </c>
      <c r="K245" s="5" t="str">
        <f t="shared" si="43"/>
        <v>1 1 07 2 PR08 86</v>
      </c>
      <c r="L245" s="21" t="s">
        <v>1210</v>
      </c>
      <c r="M245" s="22">
        <v>13086</v>
      </c>
      <c r="N245" s="22">
        <v>1000</v>
      </c>
      <c r="O245" s="22">
        <v>955</v>
      </c>
      <c r="P245" s="22">
        <f t="shared" si="44"/>
        <v>15041</v>
      </c>
      <c r="Q245" s="22">
        <v>13786</v>
      </c>
      <c r="R245" s="22">
        <v>15741</v>
      </c>
      <c r="S245" s="22">
        <f t="shared" si="45"/>
        <v>700</v>
      </c>
      <c r="T245" s="76">
        <f t="shared" si="46"/>
        <v>5.0776149717104306E-2</v>
      </c>
      <c r="U245" s="64">
        <v>283</v>
      </c>
      <c r="V245" s="74">
        <f t="shared" si="41"/>
        <v>14324</v>
      </c>
      <c r="W245" s="70">
        <f t="shared" si="47"/>
        <v>1586.0187040000001</v>
      </c>
      <c r="X245" s="70">
        <f t="shared" si="50"/>
        <v>1504.89</v>
      </c>
      <c r="Y245" s="70">
        <f t="shared" si="48"/>
        <v>11233.091296000001</v>
      </c>
    </row>
    <row r="246" spans="1:25" x14ac:dyDescent="0.3">
      <c r="A246" s="4">
        <v>421</v>
      </c>
      <c r="B246" s="54">
        <v>1466</v>
      </c>
      <c r="C246" s="52" t="s">
        <v>2496</v>
      </c>
      <c r="D246" s="58" t="s">
        <v>553</v>
      </c>
      <c r="E246" s="7">
        <v>41061</v>
      </c>
      <c r="F246" s="5" t="str">
        <f t="shared" si="49"/>
        <v>SIEIPEJAL</v>
      </c>
      <c r="G246" s="8" t="s">
        <v>454</v>
      </c>
      <c r="H246" s="6" t="s">
        <v>524</v>
      </c>
      <c r="I246" s="8" t="s">
        <v>217</v>
      </c>
      <c r="J246" s="5" t="s">
        <v>39</v>
      </c>
      <c r="K246" s="5" t="str">
        <f t="shared" si="43"/>
        <v>1 1 07 2 PR08 86</v>
      </c>
      <c r="L246" s="21" t="s">
        <v>1210</v>
      </c>
      <c r="M246" s="22">
        <v>13086</v>
      </c>
      <c r="N246" s="22">
        <v>1000</v>
      </c>
      <c r="O246" s="22">
        <v>955</v>
      </c>
      <c r="P246" s="22">
        <f t="shared" si="44"/>
        <v>15041</v>
      </c>
      <c r="Q246" s="22">
        <v>13786</v>
      </c>
      <c r="R246" s="22">
        <v>15741</v>
      </c>
      <c r="S246" s="22">
        <f t="shared" si="45"/>
        <v>700</v>
      </c>
      <c r="T246" s="76">
        <f t="shared" si="46"/>
        <v>5.0776149717104306E-2</v>
      </c>
      <c r="U246" s="64">
        <v>283</v>
      </c>
      <c r="V246" s="74">
        <f t="shared" si="41"/>
        <v>14324</v>
      </c>
      <c r="W246" s="70">
        <f t="shared" si="47"/>
        <v>1586.0187040000001</v>
      </c>
      <c r="X246" s="70">
        <f t="shared" si="50"/>
        <v>1504.89</v>
      </c>
      <c r="Y246" s="70">
        <f t="shared" si="48"/>
        <v>11233.091296000001</v>
      </c>
    </row>
    <row r="247" spans="1:25" x14ac:dyDescent="0.3">
      <c r="A247" s="4">
        <v>422</v>
      </c>
      <c r="B247" s="54">
        <v>1469</v>
      </c>
      <c r="C247" s="52" t="s">
        <v>2497</v>
      </c>
      <c r="D247" s="59" t="s">
        <v>554</v>
      </c>
      <c r="E247" s="7">
        <v>41061</v>
      </c>
      <c r="F247" s="5" t="str">
        <f t="shared" si="49"/>
        <v>SUTIPEJAL</v>
      </c>
      <c r="G247" s="8" t="s">
        <v>454</v>
      </c>
      <c r="H247" s="6" t="s">
        <v>524</v>
      </c>
      <c r="I247" s="8" t="s">
        <v>552</v>
      </c>
      <c r="J247" s="5" t="s">
        <v>39</v>
      </c>
      <c r="K247" s="5" t="str">
        <f t="shared" si="43"/>
        <v>1 1 07 2 PR08 86</v>
      </c>
      <c r="L247" s="21" t="s">
        <v>1210</v>
      </c>
      <c r="M247" s="22">
        <v>13086</v>
      </c>
      <c r="N247" s="22">
        <v>1000</v>
      </c>
      <c r="O247" s="22">
        <v>955</v>
      </c>
      <c r="P247" s="22">
        <f t="shared" si="44"/>
        <v>15041</v>
      </c>
      <c r="Q247" s="22">
        <v>13786</v>
      </c>
      <c r="R247" s="22">
        <v>15741</v>
      </c>
      <c r="S247" s="22">
        <f t="shared" si="45"/>
        <v>700</v>
      </c>
      <c r="T247" s="76">
        <f t="shared" si="46"/>
        <v>5.0776149717104306E-2</v>
      </c>
      <c r="U247" s="64">
        <v>283</v>
      </c>
      <c r="V247" s="74">
        <f t="shared" si="41"/>
        <v>14324</v>
      </c>
      <c r="W247" s="70">
        <f t="shared" si="47"/>
        <v>1586.0187040000001</v>
      </c>
      <c r="X247" s="70">
        <f t="shared" si="50"/>
        <v>1504.89</v>
      </c>
      <c r="Y247" s="70">
        <f t="shared" si="48"/>
        <v>11233.091296000001</v>
      </c>
    </row>
    <row r="248" spans="1:25" x14ac:dyDescent="0.3">
      <c r="A248" s="4">
        <v>423</v>
      </c>
      <c r="B248" s="54">
        <v>1490</v>
      </c>
      <c r="C248" s="52" t="s">
        <v>2498</v>
      </c>
      <c r="D248" s="59" t="s">
        <v>555</v>
      </c>
      <c r="E248" s="7">
        <v>41106</v>
      </c>
      <c r="F248" s="5" t="str">
        <f t="shared" si="49"/>
        <v>SIEIPEJAL</v>
      </c>
      <c r="G248" s="8" t="s">
        <v>454</v>
      </c>
      <c r="H248" s="6" t="s">
        <v>524</v>
      </c>
      <c r="I248" s="8" t="s">
        <v>217</v>
      </c>
      <c r="J248" s="5" t="s">
        <v>39</v>
      </c>
      <c r="K248" s="5" t="str">
        <f t="shared" si="43"/>
        <v>1 1 07 2 PR08 86</v>
      </c>
      <c r="L248" s="21" t="s">
        <v>1210</v>
      </c>
      <c r="M248" s="22">
        <v>13086</v>
      </c>
      <c r="N248" s="22">
        <v>1000</v>
      </c>
      <c r="O248" s="22">
        <v>955</v>
      </c>
      <c r="P248" s="22">
        <f t="shared" si="44"/>
        <v>15041</v>
      </c>
      <c r="Q248" s="22">
        <v>13786</v>
      </c>
      <c r="R248" s="22">
        <v>15741</v>
      </c>
      <c r="S248" s="22">
        <f t="shared" si="45"/>
        <v>700</v>
      </c>
      <c r="T248" s="76">
        <f t="shared" si="46"/>
        <v>5.0776149717104306E-2</v>
      </c>
      <c r="U248" s="64">
        <v>283</v>
      </c>
      <c r="V248" s="74">
        <f t="shared" si="41"/>
        <v>14324</v>
      </c>
      <c r="W248" s="70">
        <f t="shared" si="47"/>
        <v>1586.0187040000001</v>
      </c>
      <c r="X248" s="70">
        <f t="shared" si="50"/>
        <v>1504.89</v>
      </c>
      <c r="Y248" s="70">
        <f t="shared" si="48"/>
        <v>11233.091296000001</v>
      </c>
    </row>
    <row r="249" spans="1:25" hidden="1" x14ac:dyDescent="0.3">
      <c r="A249" s="4">
        <v>243</v>
      </c>
      <c r="B249" s="54">
        <v>2430</v>
      </c>
      <c r="C249" s="52" t="s">
        <v>2048</v>
      </c>
      <c r="D249" s="58" t="s">
        <v>2924</v>
      </c>
      <c r="E249" s="7">
        <v>44287</v>
      </c>
      <c r="F249" s="5" t="str">
        <f t="shared" si="49"/>
        <v>N/A</v>
      </c>
      <c r="G249" s="8" t="s">
        <v>180</v>
      </c>
      <c r="H249" s="8" t="s">
        <v>329</v>
      </c>
      <c r="I249" s="8" t="s">
        <v>330</v>
      </c>
      <c r="J249" s="5" t="s">
        <v>13</v>
      </c>
      <c r="K249" s="5" t="str">
        <f t="shared" si="43"/>
        <v>1 1 05 2 PR28 81</v>
      </c>
      <c r="L249" s="21" t="s">
        <v>1211</v>
      </c>
      <c r="M249" s="22">
        <v>39023</v>
      </c>
      <c r="N249" s="22">
        <v>1808</v>
      </c>
      <c r="O249" s="22">
        <v>1299</v>
      </c>
      <c r="P249" s="22">
        <f t="shared" si="44"/>
        <v>42130</v>
      </c>
      <c r="Q249" s="22">
        <v>39023</v>
      </c>
      <c r="R249" s="22">
        <v>42130</v>
      </c>
      <c r="S249" s="22">
        <f t="shared" si="45"/>
        <v>0</v>
      </c>
      <c r="T249" s="76">
        <f t="shared" si="46"/>
        <v>0</v>
      </c>
      <c r="U249" s="64">
        <v>0</v>
      </c>
      <c r="V249" s="74">
        <f t="shared" si="41"/>
        <v>40322</v>
      </c>
      <c r="W249" s="70">
        <f t="shared" si="47"/>
        <v>6244.8603040000007</v>
      </c>
      <c r="X249" s="70">
        <f t="shared" si="50"/>
        <v>4487.6450000000004</v>
      </c>
      <c r="Y249" s="70">
        <f t="shared" si="48"/>
        <v>29589.494695999998</v>
      </c>
    </row>
    <row r="250" spans="1:25" hidden="1" x14ac:dyDescent="0.3">
      <c r="A250" s="4">
        <v>244</v>
      </c>
      <c r="B250" s="54">
        <v>1982</v>
      </c>
      <c r="C250" s="52" t="s">
        <v>2336</v>
      </c>
      <c r="D250" s="58" t="s">
        <v>332</v>
      </c>
      <c r="E250" s="7">
        <v>43955</v>
      </c>
      <c r="F250" s="5" t="str">
        <f>IFERROR(VLOOKUP(#REF!,SINDICATO,5,FALSE),"N/A")</f>
        <v>N/A</v>
      </c>
      <c r="G250" s="8" t="s">
        <v>180</v>
      </c>
      <c r="H250" s="8" t="s">
        <v>329</v>
      </c>
      <c r="I250" s="8" t="s">
        <v>21</v>
      </c>
      <c r="J250" s="5" t="s">
        <v>19</v>
      </c>
      <c r="K250" s="5" t="str">
        <f t="shared" si="43"/>
        <v>1 1 05 2 PR28 81</v>
      </c>
      <c r="L250" s="21" t="s">
        <v>1208</v>
      </c>
      <c r="M250" s="22">
        <v>33470</v>
      </c>
      <c r="N250" s="22">
        <v>0</v>
      </c>
      <c r="O250" s="22">
        <v>0</v>
      </c>
      <c r="P250" s="22">
        <f t="shared" si="44"/>
        <v>33470</v>
      </c>
      <c r="Q250" s="22">
        <v>33470</v>
      </c>
      <c r="R250" s="22">
        <v>33470</v>
      </c>
      <c r="S250" s="22">
        <f t="shared" si="45"/>
        <v>0</v>
      </c>
      <c r="T250" s="76">
        <f t="shared" si="46"/>
        <v>0</v>
      </c>
      <c r="U250" s="64">
        <v>0</v>
      </c>
      <c r="V250" s="74">
        <f t="shared" si="41"/>
        <v>33470</v>
      </c>
      <c r="W250" s="70">
        <f t="shared" si="47"/>
        <v>5016.9819040000002</v>
      </c>
      <c r="X250" s="70">
        <v>0</v>
      </c>
      <c r="Y250" s="70">
        <f t="shared" si="48"/>
        <v>28453.018096</v>
      </c>
    </row>
    <row r="251" spans="1:25" x14ac:dyDescent="0.3">
      <c r="A251" s="4">
        <v>484</v>
      </c>
      <c r="B251" s="54">
        <v>1992</v>
      </c>
      <c r="C251" s="52" t="s">
        <v>2558</v>
      </c>
      <c r="D251" s="59" t="s">
        <v>622</v>
      </c>
      <c r="E251" s="7">
        <v>42996</v>
      </c>
      <c r="F251" s="5" t="str">
        <f t="shared" ref="F251:F282" si="51">IFERROR(VLOOKUP(B251,SINDICATO,5,FALSE),"N/A")</f>
        <v>SUTIPEJAL</v>
      </c>
      <c r="G251" s="6" t="s">
        <v>602</v>
      </c>
      <c r="H251" s="8" t="s">
        <v>603</v>
      </c>
      <c r="I251" s="9" t="s">
        <v>623</v>
      </c>
      <c r="J251" s="5" t="s">
        <v>39</v>
      </c>
      <c r="K251" s="5" t="str">
        <f t="shared" si="43"/>
        <v>1 2 08 3 PR16 82</v>
      </c>
      <c r="L251" s="21" t="s">
        <v>1210</v>
      </c>
      <c r="M251" s="22">
        <v>13086</v>
      </c>
      <c r="N251" s="22">
        <v>1000</v>
      </c>
      <c r="O251" s="22">
        <v>955</v>
      </c>
      <c r="P251" s="22">
        <f t="shared" si="44"/>
        <v>15041</v>
      </c>
      <c r="Q251" s="22">
        <v>13786</v>
      </c>
      <c r="R251" s="22">
        <v>15741</v>
      </c>
      <c r="S251" s="22">
        <f t="shared" si="45"/>
        <v>700</v>
      </c>
      <c r="T251" s="76">
        <f t="shared" si="46"/>
        <v>5.0776149717104306E-2</v>
      </c>
      <c r="U251" s="64">
        <v>0</v>
      </c>
      <c r="V251" s="74">
        <f t="shared" si="41"/>
        <v>14041</v>
      </c>
      <c r="W251" s="70">
        <f t="shared" si="47"/>
        <v>1535.305104</v>
      </c>
      <c r="X251" s="70">
        <f>M251*11.5%</f>
        <v>1504.89</v>
      </c>
      <c r="Y251" s="70">
        <f t="shared" si="48"/>
        <v>11000.804896000001</v>
      </c>
    </row>
    <row r="252" spans="1:25" x14ac:dyDescent="0.3">
      <c r="A252" s="4">
        <v>502</v>
      </c>
      <c r="B252" s="54">
        <v>1235</v>
      </c>
      <c r="C252" s="52" t="s">
        <v>2576</v>
      </c>
      <c r="D252" s="58" t="s">
        <v>645</v>
      </c>
      <c r="E252" s="7">
        <v>41518</v>
      </c>
      <c r="F252" s="5" t="str">
        <f t="shared" si="51"/>
        <v>SUTIPEJAL</v>
      </c>
      <c r="G252" s="8" t="s">
        <v>602</v>
      </c>
      <c r="H252" s="8" t="s">
        <v>624</v>
      </c>
      <c r="I252" s="8" t="s">
        <v>646</v>
      </c>
      <c r="J252" s="5" t="s">
        <v>39</v>
      </c>
      <c r="K252" s="5" t="str">
        <f t="shared" si="43"/>
        <v>1 2 08 3 PR17 83</v>
      </c>
      <c r="L252" s="21" t="s">
        <v>1210</v>
      </c>
      <c r="M252" s="22">
        <v>13086</v>
      </c>
      <c r="N252" s="22">
        <v>1000</v>
      </c>
      <c r="O252" s="22">
        <v>955</v>
      </c>
      <c r="P252" s="22">
        <f t="shared" si="44"/>
        <v>15041</v>
      </c>
      <c r="Q252" s="22">
        <v>13786</v>
      </c>
      <c r="R252" s="22">
        <v>15741</v>
      </c>
      <c r="S252" s="22">
        <f t="shared" si="45"/>
        <v>700</v>
      </c>
      <c r="T252" s="76">
        <f t="shared" si="46"/>
        <v>5.0776149717104306E-2</v>
      </c>
      <c r="U252" s="64">
        <v>283</v>
      </c>
      <c r="V252" s="74">
        <f t="shared" si="41"/>
        <v>14324</v>
      </c>
      <c r="W252" s="70">
        <f t="shared" si="47"/>
        <v>1586.0187040000001</v>
      </c>
      <c r="X252" s="70">
        <f>M252*11.5%</f>
        <v>1504.89</v>
      </c>
      <c r="Y252" s="70">
        <f t="shared" si="48"/>
        <v>11233.091296000001</v>
      </c>
    </row>
    <row r="253" spans="1:25" x14ac:dyDescent="0.3">
      <c r="A253" s="4">
        <v>401</v>
      </c>
      <c r="B253" s="54">
        <v>2302</v>
      </c>
      <c r="C253" s="52" t="s">
        <v>2479</v>
      </c>
      <c r="D253" s="58" t="s">
        <v>532</v>
      </c>
      <c r="E253" s="7">
        <v>43725</v>
      </c>
      <c r="F253" s="5" t="str">
        <f t="shared" si="51"/>
        <v>N/A</v>
      </c>
      <c r="G253" s="8" t="s">
        <v>454</v>
      </c>
      <c r="H253" s="6" t="s">
        <v>524</v>
      </c>
      <c r="I253" s="8" t="s">
        <v>211</v>
      </c>
      <c r="J253" s="5" t="s">
        <v>19</v>
      </c>
      <c r="K253" s="5" t="str">
        <f t="shared" si="43"/>
        <v>1 1 07 2 PR08 86</v>
      </c>
      <c r="L253" s="21" t="s">
        <v>1013</v>
      </c>
      <c r="M253" s="22">
        <v>11260</v>
      </c>
      <c r="N253" s="22">
        <v>0</v>
      </c>
      <c r="O253" s="22">
        <v>0</v>
      </c>
      <c r="P253" s="22">
        <f t="shared" si="44"/>
        <v>11260</v>
      </c>
      <c r="Q253" s="22">
        <v>11860</v>
      </c>
      <c r="R253" s="22">
        <v>11860</v>
      </c>
      <c r="S253" s="22">
        <f t="shared" si="45"/>
        <v>600</v>
      </c>
      <c r="T253" s="76">
        <f t="shared" si="46"/>
        <v>5.0590219224283306E-2</v>
      </c>
      <c r="U253" s="64">
        <v>0</v>
      </c>
      <c r="V253" s="74">
        <f t="shared" si="41"/>
        <v>11260</v>
      </c>
      <c r="W253" s="70">
        <f t="shared" si="47"/>
        <v>1036.9499040000001</v>
      </c>
      <c r="X253" s="70">
        <v>0</v>
      </c>
      <c r="Y253" s="70">
        <f t="shared" si="48"/>
        <v>10223.050095999999</v>
      </c>
    </row>
    <row r="254" spans="1:25" x14ac:dyDescent="0.3">
      <c r="A254" s="4">
        <v>525</v>
      </c>
      <c r="B254" s="54">
        <v>2016</v>
      </c>
      <c r="C254" s="52" t="s">
        <v>2596</v>
      </c>
      <c r="D254" s="59" t="s">
        <v>671</v>
      </c>
      <c r="E254" s="7">
        <v>43252</v>
      </c>
      <c r="F254" s="5" t="str">
        <f t="shared" si="51"/>
        <v>N/A</v>
      </c>
      <c r="G254" s="6" t="s">
        <v>602</v>
      </c>
      <c r="H254" s="6" t="s">
        <v>652</v>
      </c>
      <c r="I254" s="9" t="s">
        <v>211</v>
      </c>
      <c r="J254" s="5" t="s">
        <v>19</v>
      </c>
      <c r="K254" s="5" t="str">
        <f t="shared" si="43"/>
        <v>1 2 08 3 PR18 26</v>
      </c>
      <c r="L254" s="21" t="s">
        <v>1013</v>
      </c>
      <c r="M254" s="22">
        <v>11260</v>
      </c>
      <c r="N254" s="22">
        <v>0</v>
      </c>
      <c r="O254" s="22">
        <v>0</v>
      </c>
      <c r="P254" s="22">
        <f t="shared" si="44"/>
        <v>11260</v>
      </c>
      <c r="Q254" s="22">
        <v>11860</v>
      </c>
      <c r="R254" s="22">
        <v>11860</v>
      </c>
      <c r="S254" s="22">
        <f t="shared" si="45"/>
        <v>600</v>
      </c>
      <c r="T254" s="76">
        <f t="shared" si="46"/>
        <v>5.0590219224283306E-2</v>
      </c>
      <c r="U254" s="64">
        <v>0</v>
      </c>
      <c r="V254" s="74">
        <f t="shared" si="41"/>
        <v>11260</v>
      </c>
      <c r="W254" s="70">
        <f t="shared" si="47"/>
        <v>1036.9499040000001</v>
      </c>
      <c r="X254" s="70">
        <v>0</v>
      </c>
      <c r="Y254" s="70">
        <f t="shared" si="48"/>
        <v>10223.050095999999</v>
      </c>
    </row>
    <row r="255" spans="1:25" x14ac:dyDescent="0.3">
      <c r="A255" s="4">
        <v>629</v>
      </c>
      <c r="B255" s="54">
        <v>1765</v>
      </c>
      <c r="C255" s="52" t="s">
        <v>2692</v>
      </c>
      <c r="D255" s="59" t="s">
        <v>789</v>
      </c>
      <c r="E255" s="7">
        <v>41946</v>
      </c>
      <c r="F255" s="5" t="str">
        <f t="shared" si="51"/>
        <v>N/A</v>
      </c>
      <c r="G255" s="8" t="s">
        <v>602</v>
      </c>
      <c r="H255" s="8" t="s">
        <v>781</v>
      </c>
      <c r="I255" s="8" t="s">
        <v>56</v>
      </c>
      <c r="J255" s="5" t="s">
        <v>19</v>
      </c>
      <c r="K255" s="5" t="str">
        <f t="shared" si="43"/>
        <v>1 2 08 3 PR20 85</v>
      </c>
      <c r="L255" s="21" t="s">
        <v>1013</v>
      </c>
      <c r="M255" s="22">
        <v>11260</v>
      </c>
      <c r="N255" s="22">
        <v>0</v>
      </c>
      <c r="O255" s="22">
        <v>0</v>
      </c>
      <c r="P255" s="22">
        <f t="shared" si="44"/>
        <v>11260</v>
      </c>
      <c r="Q255" s="22">
        <v>11860</v>
      </c>
      <c r="R255" s="22">
        <v>11860</v>
      </c>
      <c r="S255" s="22">
        <f t="shared" si="45"/>
        <v>600</v>
      </c>
      <c r="T255" s="76">
        <f t="shared" si="46"/>
        <v>5.0590219224283306E-2</v>
      </c>
      <c r="U255" s="64">
        <v>0</v>
      </c>
      <c r="V255" s="74">
        <f t="shared" si="41"/>
        <v>11260</v>
      </c>
      <c r="W255" s="70">
        <f t="shared" si="47"/>
        <v>1036.9499040000001</v>
      </c>
      <c r="X255" s="70">
        <v>0</v>
      </c>
      <c r="Y255" s="70">
        <f t="shared" si="48"/>
        <v>10223.050095999999</v>
      </c>
    </row>
    <row r="256" spans="1:25" x14ac:dyDescent="0.3">
      <c r="A256" s="4">
        <v>662</v>
      </c>
      <c r="B256" s="54">
        <v>2203</v>
      </c>
      <c r="C256" s="52" t="s">
        <v>2722</v>
      </c>
      <c r="D256" s="58" t="s">
        <v>826</v>
      </c>
      <c r="E256" s="7">
        <v>43467</v>
      </c>
      <c r="F256" s="5" t="str">
        <f t="shared" si="51"/>
        <v>N/A</v>
      </c>
      <c r="G256" s="8" t="s">
        <v>807</v>
      </c>
      <c r="H256" s="8" t="s">
        <v>808</v>
      </c>
      <c r="I256" s="8" t="s">
        <v>56</v>
      </c>
      <c r="J256" s="5" t="s">
        <v>19</v>
      </c>
      <c r="K256" s="5" t="str">
        <f t="shared" si="43"/>
        <v>1 2 22 4 PR24 22</v>
      </c>
      <c r="L256" s="21" t="s">
        <v>1013</v>
      </c>
      <c r="M256" s="22">
        <v>11260</v>
      </c>
      <c r="N256" s="22">
        <v>0</v>
      </c>
      <c r="O256" s="22">
        <v>0</v>
      </c>
      <c r="P256" s="22">
        <f t="shared" si="44"/>
        <v>11260</v>
      </c>
      <c r="Q256" s="22">
        <v>11860</v>
      </c>
      <c r="R256" s="22">
        <v>11860</v>
      </c>
      <c r="S256" s="22">
        <f t="shared" si="45"/>
        <v>600</v>
      </c>
      <c r="T256" s="76">
        <f t="shared" si="46"/>
        <v>5.0590219224283306E-2</v>
      </c>
      <c r="U256" s="64">
        <v>0</v>
      </c>
      <c r="V256" s="74">
        <f t="shared" si="41"/>
        <v>11260</v>
      </c>
      <c r="W256" s="70">
        <f t="shared" si="47"/>
        <v>1036.9499040000001</v>
      </c>
      <c r="X256" s="70">
        <v>0</v>
      </c>
      <c r="Y256" s="70">
        <f t="shared" si="48"/>
        <v>10223.050095999999</v>
      </c>
    </row>
    <row r="257" spans="1:25" x14ac:dyDescent="0.3">
      <c r="A257" s="4">
        <v>663</v>
      </c>
      <c r="B257" s="54">
        <v>2263</v>
      </c>
      <c r="C257" s="52" t="s">
        <v>2723</v>
      </c>
      <c r="D257" s="58" t="s">
        <v>827</v>
      </c>
      <c r="E257" s="7">
        <v>43540</v>
      </c>
      <c r="F257" s="5" t="str">
        <f t="shared" si="51"/>
        <v>N/A</v>
      </c>
      <c r="G257" s="8" t="s">
        <v>807</v>
      </c>
      <c r="H257" s="8" t="s">
        <v>808</v>
      </c>
      <c r="I257" s="8" t="s">
        <v>56</v>
      </c>
      <c r="J257" s="5" t="s">
        <v>19</v>
      </c>
      <c r="K257" s="5" t="str">
        <f t="shared" si="43"/>
        <v>1 2 22 4 PR24 22</v>
      </c>
      <c r="L257" s="21" t="s">
        <v>1013</v>
      </c>
      <c r="M257" s="22">
        <v>11260</v>
      </c>
      <c r="N257" s="22">
        <v>0</v>
      </c>
      <c r="O257" s="22">
        <v>0</v>
      </c>
      <c r="P257" s="22">
        <f t="shared" si="44"/>
        <v>11260</v>
      </c>
      <c r="Q257" s="22">
        <v>11860</v>
      </c>
      <c r="R257" s="22">
        <v>11860</v>
      </c>
      <c r="S257" s="22">
        <f t="shared" si="45"/>
        <v>600</v>
      </c>
      <c r="T257" s="76">
        <f t="shared" si="46"/>
        <v>5.0590219224283306E-2</v>
      </c>
      <c r="U257" s="64">
        <v>0</v>
      </c>
      <c r="V257" s="74">
        <f t="shared" si="41"/>
        <v>11260</v>
      </c>
      <c r="W257" s="70">
        <f t="shared" si="47"/>
        <v>1036.9499040000001</v>
      </c>
      <c r="X257" s="70">
        <v>0</v>
      </c>
      <c r="Y257" s="70">
        <f t="shared" si="48"/>
        <v>10223.050095999999</v>
      </c>
    </row>
    <row r="258" spans="1:25" x14ac:dyDescent="0.3">
      <c r="A258" s="4">
        <v>664</v>
      </c>
      <c r="B258" s="54">
        <v>0</v>
      </c>
      <c r="C258" s="52" t="s">
        <v>2112</v>
      </c>
      <c r="D258" s="58" t="s">
        <v>16</v>
      </c>
      <c r="E258" s="7">
        <v>43830</v>
      </c>
      <c r="F258" s="5" t="str">
        <f t="shared" si="51"/>
        <v>N/A</v>
      </c>
      <c r="G258" s="8" t="s">
        <v>807</v>
      </c>
      <c r="H258" s="8" t="s">
        <v>808</v>
      </c>
      <c r="I258" s="8" t="s">
        <v>56</v>
      </c>
      <c r="J258" s="5" t="s">
        <v>19</v>
      </c>
      <c r="K258" s="5" t="str">
        <f t="shared" si="43"/>
        <v>1 2 22 4 PR24 22</v>
      </c>
      <c r="L258" s="21" t="s">
        <v>1013</v>
      </c>
      <c r="M258" s="22">
        <v>11260</v>
      </c>
      <c r="N258" s="22">
        <v>0</v>
      </c>
      <c r="O258" s="22">
        <v>0</v>
      </c>
      <c r="P258" s="22">
        <f t="shared" si="44"/>
        <v>11260</v>
      </c>
      <c r="Q258" s="22">
        <v>11860</v>
      </c>
      <c r="R258" s="22">
        <v>11860</v>
      </c>
      <c r="S258" s="22">
        <f t="shared" si="45"/>
        <v>600</v>
      </c>
      <c r="T258" s="76">
        <f t="shared" si="46"/>
        <v>5.0590219224283306E-2</v>
      </c>
      <c r="U258" s="64">
        <v>0</v>
      </c>
      <c r="V258" s="74">
        <f t="shared" si="41"/>
        <v>11260</v>
      </c>
      <c r="W258" s="70">
        <f t="shared" si="47"/>
        <v>1036.9499040000001</v>
      </c>
      <c r="X258" s="70">
        <v>0</v>
      </c>
      <c r="Y258" s="70">
        <f t="shared" si="48"/>
        <v>10223.050095999999</v>
      </c>
    </row>
    <row r="259" spans="1:25" x14ac:dyDescent="0.3">
      <c r="A259" s="4">
        <v>665</v>
      </c>
      <c r="B259" s="54">
        <v>1836</v>
      </c>
      <c r="C259" s="52" t="s">
        <v>2724</v>
      </c>
      <c r="D259" s="58" t="s">
        <v>828</v>
      </c>
      <c r="E259" s="7">
        <v>42186</v>
      </c>
      <c r="F259" s="5" t="str">
        <f t="shared" si="51"/>
        <v>N/A</v>
      </c>
      <c r="G259" s="8" t="s">
        <v>807</v>
      </c>
      <c r="H259" s="8" t="s">
        <v>808</v>
      </c>
      <c r="I259" s="8" t="s">
        <v>56</v>
      </c>
      <c r="J259" s="5" t="s">
        <v>19</v>
      </c>
      <c r="K259" s="5" t="str">
        <f t="shared" si="43"/>
        <v>1 2 22 4 PR24 22</v>
      </c>
      <c r="L259" s="21" t="s">
        <v>1013</v>
      </c>
      <c r="M259" s="22">
        <v>11260</v>
      </c>
      <c r="N259" s="22">
        <v>0</v>
      </c>
      <c r="O259" s="22">
        <v>0</v>
      </c>
      <c r="P259" s="22">
        <f t="shared" si="44"/>
        <v>11260</v>
      </c>
      <c r="Q259" s="22">
        <v>11860</v>
      </c>
      <c r="R259" s="22">
        <v>11860</v>
      </c>
      <c r="S259" s="22">
        <f t="shared" si="45"/>
        <v>600</v>
      </c>
      <c r="T259" s="76">
        <f t="shared" si="46"/>
        <v>5.0590219224283306E-2</v>
      </c>
      <c r="U259" s="64">
        <v>0</v>
      </c>
      <c r="V259" s="74">
        <f t="shared" si="41"/>
        <v>11260</v>
      </c>
      <c r="W259" s="70">
        <f t="shared" si="47"/>
        <v>1036.9499040000001</v>
      </c>
      <c r="X259" s="70">
        <v>0</v>
      </c>
      <c r="Y259" s="70">
        <f t="shared" si="48"/>
        <v>10223.050095999999</v>
      </c>
    </row>
    <row r="260" spans="1:25" x14ac:dyDescent="0.3">
      <c r="A260" s="4">
        <v>27</v>
      </c>
      <c r="B260" s="54">
        <v>920</v>
      </c>
      <c r="C260" s="52" t="s">
        <v>2143</v>
      </c>
      <c r="D260" s="59" t="s">
        <v>57</v>
      </c>
      <c r="E260" s="7">
        <v>38062</v>
      </c>
      <c r="F260" s="5" t="str">
        <f t="shared" si="51"/>
        <v>SIEIPEJAL</v>
      </c>
      <c r="G260" s="6" t="s">
        <v>11</v>
      </c>
      <c r="H260" s="8" t="s">
        <v>50</v>
      </c>
      <c r="I260" s="8" t="s">
        <v>56</v>
      </c>
      <c r="J260" s="5" t="s">
        <v>39</v>
      </c>
      <c r="K260" s="5" t="str">
        <f t="shared" si="43"/>
        <v>1 1 01 1 PR01 77</v>
      </c>
      <c r="L260" s="21" t="s">
        <v>1169</v>
      </c>
      <c r="M260" s="22">
        <v>13401</v>
      </c>
      <c r="N260" s="22">
        <v>957</v>
      </c>
      <c r="O260" s="22">
        <v>861</v>
      </c>
      <c r="P260" s="22">
        <f t="shared" si="44"/>
        <v>15219</v>
      </c>
      <c r="Q260" s="22">
        <v>14101</v>
      </c>
      <c r="R260" s="22">
        <v>15919</v>
      </c>
      <c r="S260" s="22">
        <f t="shared" si="45"/>
        <v>700</v>
      </c>
      <c r="T260" s="76">
        <f t="shared" si="46"/>
        <v>4.9641869370966596E-2</v>
      </c>
      <c r="U260" s="64">
        <v>566</v>
      </c>
      <c r="V260" s="74">
        <f t="shared" si="41"/>
        <v>14828</v>
      </c>
      <c r="W260" s="70">
        <f t="shared" si="47"/>
        <v>1676.3355040000001</v>
      </c>
      <c r="X260" s="70">
        <f t="shared" ref="X260:X279" si="52">M260*11.5%</f>
        <v>1541.115</v>
      </c>
      <c r="Y260" s="70">
        <f t="shared" si="48"/>
        <v>11610.549496</v>
      </c>
    </row>
    <row r="261" spans="1:25" x14ac:dyDescent="0.3">
      <c r="A261" s="4">
        <v>166</v>
      </c>
      <c r="B261" s="54">
        <v>1306</v>
      </c>
      <c r="C261" s="52" t="s">
        <v>2264</v>
      </c>
      <c r="D261" s="58" t="s">
        <v>233</v>
      </c>
      <c r="E261" s="7">
        <v>40253</v>
      </c>
      <c r="F261" s="5" t="str">
        <f t="shared" si="51"/>
        <v>SIEIPEJAL</v>
      </c>
      <c r="G261" s="8" t="s">
        <v>180</v>
      </c>
      <c r="H261" s="8" t="s">
        <v>230</v>
      </c>
      <c r="I261" s="8" t="s">
        <v>56</v>
      </c>
      <c r="J261" s="5" t="s">
        <v>39</v>
      </c>
      <c r="K261" s="5" t="str">
        <f t="shared" si="43"/>
        <v>1 1 05 1 PR02 18</v>
      </c>
      <c r="L261" s="21" t="s">
        <v>1169</v>
      </c>
      <c r="M261" s="22">
        <v>13401</v>
      </c>
      <c r="N261" s="22">
        <v>957</v>
      </c>
      <c r="O261" s="22">
        <v>861</v>
      </c>
      <c r="P261" s="22">
        <f t="shared" si="44"/>
        <v>15219</v>
      </c>
      <c r="Q261" s="22">
        <v>14101</v>
      </c>
      <c r="R261" s="22">
        <v>15919</v>
      </c>
      <c r="S261" s="22">
        <f t="shared" si="45"/>
        <v>700</v>
      </c>
      <c r="T261" s="76">
        <f t="shared" si="46"/>
        <v>4.9641869370966596E-2</v>
      </c>
      <c r="U261" s="64">
        <v>425</v>
      </c>
      <c r="V261" s="74">
        <f t="shared" si="41"/>
        <v>14687</v>
      </c>
      <c r="W261" s="70">
        <f t="shared" si="47"/>
        <v>1651.0683040000001</v>
      </c>
      <c r="X261" s="70">
        <f t="shared" si="52"/>
        <v>1541.115</v>
      </c>
      <c r="Y261" s="70">
        <f t="shared" si="48"/>
        <v>11494.816696</v>
      </c>
    </row>
    <row r="262" spans="1:25" x14ac:dyDescent="0.3">
      <c r="A262" s="4">
        <v>194</v>
      </c>
      <c r="B262" s="54">
        <v>1908</v>
      </c>
      <c r="C262" s="52" t="s">
        <v>2289</v>
      </c>
      <c r="D262" s="58" t="s">
        <v>266</v>
      </c>
      <c r="E262" s="7">
        <v>42506</v>
      </c>
      <c r="F262" s="5" t="str">
        <f t="shared" si="51"/>
        <v>STIPEJAL</v>
      </c>
      <c r="G262" s="8" t="s">
        <v>180</v>
      </c>
      <c r="H262" s="8" t="s">
        <v>247</v>
      </c>
      <c r="I262" s="8" t="s">
        <v>56</v>
      </c>
      <c r="J262" s="5" t="s">
        <v>39</v>
      </c>
      <c r="K262" s="5" t="str">
        <f t="shared" si="43"/>
        <v>1 1 05 2 PR09 68</v>
      </c>
      <c r="L262" s="21" t="s">
        <v>1169</v>
      </c>
      <c r="M262" s="22">
        <v>13401</v>
      </c>
      <c r="N262" s="22">
        <v>957</v>
      </c>
      <c r="O262" s="22">
        <v>861</v>
      </c>
      <c r="P262" s="22">
        <f t="shared" si="44"/>
        <v>15219</v>
      </c>
      <c r="Q262" s="22">
        <v>14101</v>
      </c>
      <c r="R262" s="22">
        <v>15919</v>
      </c>
      <c r="S262" s="22">
        <f t="shared" si="45"/>
        <v>700</v>
      </c>
      <c r="T262" s="76">
        <f t="shared" si="46"/>
        <v>4.9641869370966596E-2</v>
      </c>
      <c r="U262" s="64">
        <v>0</v>
      </c>
      <c r="V262" s="74">
        <f t="shared" si="41"/>
        <v>14262</v>
      </c>
      <c r="W262" s="70">
        <f t="shared" si="47"/>
        <v>1574.908304</v>
      </c>
      <c r="X262" s="70">
        <f t="shared" si="52"/>
        <v>1541.115</v>
      </c>
      <c r="Y262" s="70">
        <f t="shared" si="48"/>
        <v>11145.976696</v>
      </c>
    </row>
    <row r="263" spans="1:25" x14ac:dyDescent="0.3">
      <c r="A263" s="4">
        <v>205</v>
      </c>
      <c r="B263" s="54">
        <v>1471</v>
      </c>
      <c r="C263" s="52" t="s">
        <v>2300</v>
      </c>
      <c r="D263" s="58" t="s">
        <v>281</v>
      </c>
      <c r="E263" s="7">
        <v>41061</v>
      </c>
      <c r="F263" s="5" t="str">
        <f t="shared" si="51"/>
        <v>SIEIPEJAL</v>
      </c>
      <c r="G263" s="8" t="s">
        <v>180</v>
      </c>
      <c r="H263" s="8" t="s">
        <v>271</v>
      </c>
      <c r="I263" s="8" t="s">
        <v>282</v>
      </c>
      <c r="J263" s="5" t="s">
        <v>39</v>
      </c>
      <c r="K263" s="5" t="str">
        <f t="shared" si="43"/>
        <v>1 1 05 2 PR15 80</v>
      </c>
      <c r="L263" s="21" t="s">
        <v>1169</v>
      </c>
      <c r="M263" s="22">
        <v>13401</v>
      </c>
      <c r="N263" s="22">
        <v>957</v>
      </c>
      <c r="O263" s="22">
        <v>861</v>
      </c>
      <c r="P263" s="22">
        <f t="shared" si="44"/>
        <v>15219</v>
      </c>
      <c r="Q263" s="22">
        <v>14101</v>
      </c>
      <c r="R263" s="22">
        <v>15919</v>
      </c>
      <c r="S263" s="22">
        <f t="shared" si="45"/>
        <v>700</v>
      </c>
      <c r="T263" s="76">
        <f t="shared" si="46"/>
        <v>4.9641869370966596E-2</v>
      </c>
      <c r="U263" s="64">
        <v>283</v>
      </c>
      <c r="V263" s="74">
        <f t="shared" ref="V263:V326" si="53">O263+M263+U263</f>
        <v>14545</v>
      </c>
      <c r="W263" s="70">
        <f t="shared" si="47"/>
        <v>1625.6219040000001</v>
      </c>
      <c r="X263" s="70">
        <f t="shared" si="52"/>
        <v>1541.115</v>
      </c>
      <c r="Y263" s="70">
        <f t="shared" si="48"/>
        <v>11378.263096000001</v>
      </c>
    </row>
    <row r="264" spans="1:25" x14ac:dyDescent="0.3">
      <c r="A264" s="4">
        <v>249</v>
      </c>
      <c r="B264" s="54">
        <v>2117</v>
      </c>
      <c r="C264" s="52" t="s">
        <v>2340</v>
      </c>
      <c r="D264" s="58" t="s">
        <v>337</v>
      </c>
      <c r="E264" s="7">
        <v>43440</v>
      </c>
      <c r="F264" s="5" t="str">
        <f t="shared" si="51"/>
        <v>N/A</v>
      </c>
      <c r="G264" s="8" t="s">
        <v>180</v>
      </c>
      <c r="H264" s="8" t="s">
        <v>329</v>
      </c>
      <c r="I264" s="8" t="s">
        <v>56</v>
      </c>
      <c r="J264" s="5" t="s">
        <v>13</v>
      </c>
      <c r="K264" s="5" t="str">
        <f t="shared" si="43"/>
        <v>1 1 05 2 PR28 81</v>
      </c>
      <c r="L264" s="21" t="s">
        <v>1169</v>
      </c>
      <c r="M264" s="22">
        <v>13401</v>
      </c>
      <c r="N264" s="22">
        <v>957</v>
      </c>
      <c r="O264" s="22">
        <v>861</v>
      </c>
      <c r="P264" s="22">
        <f t="shared" si="44"/>
        <v>15219</v>
      </c>
      <c r="Q264" s="22">
        <v>14101</v>
      </c>
      <c r="R264" s="22">
        <v>15919</v>
      </c>
      <c r="S264" s="22">
        <f t="shared" si="45"/>
        <v>700</v>
      </c>
      <c r="T264" s="76">
        <f t="shared" si="46"/>
        <v>4.9641869370966596E-2</v>
      </c>
      <c r="U264" s="64">
        <v>0</v>
      </c>
      <c r="V264" s="74">
        <f t="shared" si="53"/>
        <v>14262</v>
      </c>
      <c r="W264" s="70">
        <f t="shared" si="47"/>
        <v>1574.908304</v>
      </c>
      <c r="X264" s="70">
        <f t="shared" si="52"/>
        <v>1541.115</v>
      </c>
      <c r="Y264" s="70">
        <f t="shared" si="48"/>
        <v>11145.976696</v>
      </c>
    </row>
    <row r="265" spans="1:25" hidden="1" x14ac:dyDescent="0.3">
      <c r="A265" s="4">
        <v>259</v>
      </c>
      <c r="B265" s="54">
        <v>2123</v>
      </c>
      <c r="C265" s="52" t="s">
        <v>2348</v>
      </c>
      <c r="D265" s="59" t="s">
        <v>331</v>
      </c>
      <c r="E265" s="7">
        <v>43955</v>
      </c>
      <c r="F265" s="5" t="str">
        <f t="shared" si="51"/>
        <v>N/A</v>
      </c>
      <c r="G265" s="8" t="s">
        <v>180</v>
      </c>
      <c r="H265" s="8" t="s">
        <v>348</v>
      </c>
      <c r="I265" s="8" t="s">
        <v>349</v>
      </c>
      <c r="J265" s="5" t="s">
        <v>13</v>
      </c>
      <c r="K265" s="5" t="str">
        <f t="shared" si="43"/>
        <v>1 1 05 2 PR31 79</v>
      </c>
      <c r="L265" s="21" t="s">
        <v>1207</v>
      </c>
      <c r="M265" s="22">
        <v>35981</v>
      </c>
      <c r="N265" s="22">
        <v>1680</v>
      </c>
      <c r="O265" s="22">
        <v>1191</v>
      </c>
      <c r="P265" s="22">
        <f t="shared" si="44"/>
        <v>38852</v>
      </c>
      <c r="Q265" s="22">
        <v>35981</v>
      </c>
      <c r="R265" s="22">
        <v>38852</v>
      </c>
      <c r="S265" s="22">
        <f t="shared" si="45"/>
        <v>0</v>
      </c>
      <c r="T265" s="76">
        <f t="shared" si="46"/>
        <v>0</v>
      </c>
      <c r="U265" s="64">
        <v>0</v>
      </c>
      <c r="V265" s="74">
        <f t="shared" si="53"/>
        <v>37172</v>
      </c>
      <c r="W265" s="70">
        <f t="shared" si="47"/>
        <v>5680.3803040000003</v>
      </c>
      <c r="X265" s="70">
        <f t="shared" si="52"/>
        <v>4137.8150000000005</v>
      </c>
      <c r="Y265" s="70">
        <f t="shared" si="48"/>
        <v>27353.804695999999</v>
      </c>
    </row>
    <row r="266" spans="1:25" x14ac:dyDescent="0.3">
      <c r="A266" s="4">
        <v>250</v>
      </c>
      <c r="B266" s="54">
        <v>2224</v>
      </c>
      <c r="C266" s="52" t="s">
        <v>2341</v>
      </c>
      <c r="D266" s="58" t="s">
        <v>338</v>
      </c>
      <c r="E266" s="7">
        <v>43512</v>
      </c>
      <c r="F266" s="5" t="str">
        <f t="shared" si="51"/>
        <v>N/A</v>
      </c>
      <c r="G266" s="6" t="s">
        <v>180</v>
      </c>
      <c r="H266" s="6" t="s">
        <v>329</v>
      </c>
      <c r="I266" s="8" t="s">
        <v>56</v>
      </c>
      <c r="J266" s="5" t="s">
        <v>13</v>
      </c>
      <c r="K266" s="5" t="str">
        <f t="shared" si="43"/>
        <v>1 1 05 2 PR28 81</v>
      </c>
      <c r="L266" s="21" t="s">
        <v>1169</v>
      </c>
      <c r="M266" s="22">
        <v>13401</v>
      </c>
      <c r="N266" s="22">
        <v>957</v>
      </c>
      <c r="O266" s="22">
        <v>861</v>
      </c>
      <c r="P266" s="22">
        <f t="shared" si="44"/>
        <v>15219</v>
      </c>
      <c r="Q266" s="22">
        <v>14101</v>
      </c>
      <c r="R266" s="22">
        <v>15919</v>
      </c>
      <c r="S266" s="22">
        <f t="shared" si="45"/>
        <v>700</v>
      </c>
      <c r="T266" s="76">
        <f t="shared" si="46"/>
        <v>4.9641869370966596E-2</v>
      </c>
      <c r="U266" s="64">
        <v>0</v>
      </c>
      <c r="V266" s="74">
        <f t="shared" si="53"/>
        <v>14262</v>
      </c>
      <c r="W266" s="70">
        <f t="shared" si="47"/>
        <v>1574.908304</v>
      </c>
      <c r="X266" s="70">
        <f t="shared" si="52"/>
        <v>1541.115</v>
      </c>
      <c r="Y266" s="70">
        <f t="shared" si="48"/>
        <v>11145.976696</v>
      </c>
    </row>
    <row r="267" spans="1:25" x14ac:dyDescent="0.3">
      <c r="A267" s="4">
        <v>311</v>
      </c>
      <c r="B267" s="54">
        <v>913</v>
      </c>
      <c r="C267" s="52" t="s">
        <v>2394</v>
      </c>
      <c r="D267" s="59" t="s">
        <v>414</v>
      </c>
      <c r="E267" s="7">
        <v>38062</v>
      </c>
      <c r="F267" s="5" t="str">
        <f t="shared" si="51"/>
        <v>SIEIPEJAL</v>
      </c>
      <c r="G267" s="8" t="s">
        <v>357</v>
      </c>
      <c r="H267" s="9" t="s">
        <v>384</v>
      </c>
      <c r="I267" s="8" t="s">
        <v>318</v>
      </c>
      <c r="J267" s="5" t="s">
        <v>39</v>
      </c>
      <c r="K267" s="5" t="str">
        <f t="shared" si="43"/>
        <v>1 1 06 1 PR05 60</v>
      </c>
      <c r="L267" s="21" t="s">
        <v>1169</v>
      </c>
      <c r="M267" s="22">
        <v>13401</v>
      </c>
      <c r="N267" s="22">
        <v>957</v>
      </c>
      <c r="O267" s="22">
        <v>861</v>
      </c>
      <c r="P267" s="22">
        <f t="shared" si="44"/>
        <v>15219</v>
      </c>
      <c r="Q267" s="22">
        <v>14101</v>
      </c>
      <c r="R267" s="22">
        <v>15919</v>
      </c>
      <c r="S267" s="22">
        <f t="shared" si="45"/>
        <v>700</v>
      </c>
      <c r="T267" s="76">
        <f t="shared" si="46"/>
        <v>4.9641869370966596E-2</v>
      </c>
      <c r="U267" s="64">
        <v>566</v>
      </c>
      <c r="V267" s="74">
        <f t="shared" si="53"/>
        <v>14828</v>
      </c>
      <c r="W267" s="70">
        <f t="shared" si="47"/>
        <v>1676.3355040000001</v>
      </c>
      <c r="X267" s="70">
        <f t="shared" si="52"/>
        <v>1541.115</v>
      </c>
      <c r="Y267" s="70">
        <f t="shared" si="48"/>
        <v>11610.549496</v>
      </c>
    </row>
    <row r="268" spans="1:25" x14ac:dyDescent="0.3">
      <c r="A268" s="4">
        <v>112</v>
      </c>
      <c r="B268" s="54">
        <v>851</v>
      </c>
      <c r="C268" s="52" t="s">
        <v>2215</v>
      </c>
      <c r="D268" s="58" t="s">
        <v>154</v>
      </c>
      <c r="E268" s="7">
        <v>37818</v>
      </c>
      <c r="F268" s="5" t="str">
        <f t="shared" si="51"/>
        <v>SUTIPEJAL</v>
      </c>
      <c r="G268" s="8" t="s">
        <v>131</v>
      </c>
      <c r="H268" s="8" t="s">
        <v>132</v>
      </c>
      <c r="I268" s="8" t="s">
        <v>155</v>
      </c>
      <c r="J268" s="5" t="s">
        <v>39</v>
      </c>
      <c r="K268" s="5" t="str">
        <f t="shared" si="43"/>
        <v>1 1 04 1 PR05 61</v>
      </c>
      <c r="L268" s="21" t="s">
        <v>1210</v>
      </c>
      <c r="M268" s="22">
        <v>13519</v>
      </c>
      <c r="N268" s="22">
        <v>1000</v>
      </c>
      <c r="O268" s="22">
        <v>955</v>
      </c>
      <c r="P268" s="22">
        <f t="shared" si="44"/>
        <v>15474</v>
      </c>
      <c r="Q268" s="22">
        <v>14219</v>
      </c>
      <c r="R268" s="22">
        <v>16174</v>
      </c>
      <c r="S268" s="22">
        <f t="shared" si="45"/>
        <v>700</v>
      </c>
      <c r="T268" s="76">
        <f t="shared" si="46"/>
        <v>4.922990365004571E-2</v>
      </c>
      <c r="U268" s="64">
        <v>566</v>
      </c>
      <c r="V268" s="74">
        <f t="shared" si="53"/>
        <v>15040</v>
      </c>
      <c r="W268" s="70">
        <f t="shared" si="47"/>
        <v>1714.3259040000003</v>
      </c>
      <c r="X268" s="70">
        <f t="shared" si="52"/>
        <v>1554.6850000000002</v>
      </c>
      <c r="Y268" s="70">
        <f t="shared" si="48"/>
        <v>11770.989095999999</v>
      </c>
    </row>
    <row r="269" spans="1:25" x14ac:dyDescent="0.3">
      <c r="A269" s="4">
        <v>113</v>
      </c>
      <c r="B269" s="54">
        <v>1848</v>
      </c>
      <c r="C269" s="52" t="s">
        <v>2216</v>
      </c>
      <c r="D269" s="58" t="s">
        <v>156</v>
      </c>
      <c r="E269" s="7">
        <v>43160</v>
      </c>
      <c r="F269" s="5" t="str">
        <f t="shared" si="51"/>
        <v>SIEIPEJAL</v>
      </c>
      <c r="G269" s="8" t="s">
        <v>131</v>
      </c>
      <c r="H269" s="6" t="s">
        <v>158</v>
      </c>
      <c r="I269" s="8" t="s">
        <v>157</v>
      </c>
      <c r="J269" s="5" t="s">
        <v>39</v>
      </c>
      <c r="K269" s="5" t="str">
        <f t="shared" si="43"/>
        <v>1 1 04 2 PR12 75</v>
      </c>
      <c r="L269" s="21" t="s">
        <v>1210</v>
      </c>
      <c r="M269" s="22">
        <v>13519</v>
      </c>
      <c r="N269" s="22">
        <v>1000</v>
      </c>
      <c r="O269" s="22">
        <v>955</v>
      </c>
      <c r="P269" s="22">
        <f t="shared" si="44"/>
        <v>15474</v>
      </c>
      <c r="Q269" s="22">
        <v>14219</v>
      </c>
      <c r="R269" s="22">
        <v>16174</v>
      </c>
      <c r="S269" s="22">
        <f t="shared" si="45"/>
        <v>700</v>
      </c>
      <c r="T269" s="76">
        <f t="shared" si="46"/>
        <v>4.922990365004571E-2</v>
      </c>
      <c r="U269" s="64">
        <v>0</v>
      </c>
      <c r="V269" s="74">
        <f t="shared" si="53"/>
        <v>14474</v>
      </c>
      <c r="W269" s="70">
        <f t="shared" si="47"/>
        <v>1612.8987040000002</v>
      </c>
      <c r="X269" s="70">
        <f t="shared" si="52"/>
        <v>1554.6850000000002</v>
      </c>
      <c r="Y269" s="70">
        <f t="shared" si="48"/>
        <v>11306.416296000001</v>
      </c>
    </row>
    <row r="270" spans="1:25" x14ac:dyDescent="0.3">
      <c r="A270" s="4">
        <v>339</v>
      </c>
      <c r="B270" s="54">
        <v>2454</v>
      </c>
      <c r="C270" s="52" t="s">
        <v>2086</v>
      </c>
      <c r="D270" s="58" t="s">
        <v>2945</v>
      </c>
      <c r="E270" s="7">
        <v>44317</v>
      </c>
      <c r="F270" s="5" t="str">
        <f t="shared" si="51"/>
        <v>N/A</v>
      </c>
      <c r="G270" s="8" t="s">
        <v>357</v>
      </c>
      <c r="H270" s="8" t="s">
        <v>433</v>
      </c>
      <c r="I270" s="8" t="s">
        <v>412</v>
      </c>
      <c r="J270" s="5" t="s">
        <v>39</v>
      </c>
      <c r="K270" s="5" t="str">
        <f t="shared" si="43"/>
        <v>1 1 06 2 PR06 62</v>
      </c>
      <c r="L270" s="21" t="s">
        <v>1210</v>
      </c>
      <c r="M270" s="22">
        <v>13519</v>
      </c>
      <c r="N270" s="22">
        <v>1000</v>
      </c>
      <c r="O270" s="22">
        <v>955</v>
      </c>
      <c r="P270" s="22">
        <f t="shared" si="44"/>
        <v>15474</v>
      </c>
      <c r="Q270" s="22">
        <v>14219</v>
      </c>
      <c r="R270" s="22">
        <v>16174</v>
      </c>
      <c r="S270" s="22">
        <f t="shared" si="45"/>
        <v>700</v>
      </c>
      <c r="T270" s="76">
        <f t="shared" si="46"/>
        <v>4.922990365004571E-2</v>
      </c>
      <c r="U270" s="64">
        <v>0</v>
      </c>
      <c r="V270" s="74">
        <f t="shared" si="53"/>
        <v>14474</v>
      </c>
      <c r="W270" s="70">
        <f t="shared" si="47"/>
        <v>1612.8987040000002</v>
      </c>
      <c r="X270" s="70">
        <f t="shared" si="52"/>
        <v>1554.6850000000002</v>
      </c>
      <c r="Y270" s="70">
        <f t="shared" si="48"/>
        <v>11306.416296000001</v>
      </c>
    </row>
    <row r="271" spans="1:25" x14ac:dyDescent="0.3">
      <c r="A271" s="4">
        <v>341</v>
      </c>
      <c r="B271" s="54">
        <v>504</v>
      </c>
      <c r="C271" s="52" t="s">
        <v>2419</v>
      </c>
      <c r="D271" s="58" t="s">
        <v>449</v>
      </c>
      <c r="E271" s="7">
        <v>36342</v>
      </c>
      <c r="F271" s="5" t="str">
        <f t="shared" si="51"/>
        <v>STIPEJAL</v>
      </c>
      <c r="G271" s="8" t="s">
        <v>357</v>
      </c>
      <c r="H271" s="8" t="s">
        <v>433</v>
      </c>
      <c r="I271" s="8" t="s">
        <v>412</v>
      </c>
      <c r="J271" s="5" t="s">
        <v>39</v>
      </c>
      <c r="K271" s="5" t="str">
        <f t="shared" ref="K271:K334" si="54">VLOOKUP(H271,estructura,2,FALSE)</f>
        <v>1 1 06 2 PR06 62</v>
      </c>
      <c r="L271" s="21" t="s">
        <v>1210</v>
      </c>
      <c r="M271" s="22">
        <v>13519</v>
      </c>
      <c r="N271" s="22">
        <v>1000</v>
      </c>
      <c r="O271" s="22">
        <v>955</v>
      </c>
      <c r="P271" s="22">
        <f t="shared" ref="P271:P334" si="55">SUM(M271:O271)</f>
        <v>15474</v>
      </c>
      <c r="Q271" s="22">
        <v>14219</v>
      </c>
      <c r="R271" s="22">
        <v>16174</v>
      </c>
      <c r="S271" s="22">
        <f t="shared" ref="S271:S334" si="56">Q271-M271</f>
        <v>700</v>
      </c>
      <c r="T271" s="76">
        <f t="shared" ref="T271:T334" si="57">S271/Q271</f>
        <v>4.922990365004571E-2</v>
      </c>
      <c r="U271" s="64">
        <v>708</v>
      </c>
      <c r="V271" s="74">
        <f t="shared" si="53"/>
        <v>15182</v>
      </c>
      <c r="W271" s="70">
        <f t="shared" ref="W271:W334" si="58">IF(V271&gt;0,((V271-(VLOOKUP(V271,$AA$10:$AD$20,1)))*(VLOOKUP(V271,$AA$10:$AD$20,4)))+(VLOOKUP(V271,$AA$10:$AD$20,3)),0)</f>
        <v>1739.7723040000001</v>
      </c>
      <c r="X271" s="70">
        <f t="shared" si="52"/>
        <v>1554.6850000000002</v>
      </c>
      <c r="Y271" s="70">
        <f t="shared" ref="Y271:Y334" si="59">V271-W271-X271</f>
        <v>11887.542696</v>
      </c>
    </row>
    <row r="272" spans="1:25" x14ac:dyDescent="0.3">
      <c r="A272" s="4">
        <v>351</v>
      </c>
      <c r="B272" s="54">
        <v>1425</v>
      </c>
      <c r="C272" s="52" t="s">
        <v>2429</v>
      </c>
      <c r="D272" s="58" t="s">
        <v>465</v>
      </c>
      <c r="E272" s="7">
        <v>41061</v>
      </c>
      <c r="F272" s="5" t="str">
        <f t="shared" si="51"/>
        <v>STIPEJAL</v>
      </c>
      <c r="G272" s="8" t="s">
        <v>454</v>
      </c>
      <c r="H272" s="8" t="s">
        <v>515</v>
      </c>
      <c r="I272" s="8" t="s">
        <v>466</v>
      </c>
      <c r="J272" s="5" t="s">
        <v>39</v>
      </c>
      <c r="K272" s="5" t="str">
        <f t="shared" si="54"/>
        <v>1 1 07 2 PR07 95</v>
      </c>
      <c r="L272" s="21" t="s">
        <v>1210</v>
      </c>
      <c r="M272" s="22">
        <v>13519</v>
      </c>
      <c r="N272" s="22">
        <v>1000</v>
      </c>
      <c r="O272" s="22">
        <v>955</v>
      </c>
      <c r="P272" s="22">
        <f t="shared" si="55"/>
        <v>15474</v>
      </c>
      <c r="Q272" s="22">
        <v>14219</v>
      </c>
      <c r="R272" s="22">
        <v>16174</v>
      </c>
      <c r="S272" s="22">
        <f t="shared" si="56"/>
        <v>700</v>
      </c>
      <c r="T272" s="76">
        <f t="shared" si="57"/>
        <v>4.922990365004571E-2</v>
      </c>
      <c r="U272" s="64">
        <v>283</v>
      </c>
      <c r="V272" s="74">
        <f t="shared" si="53"/>
        <v>14757</v>
      </c>
      <c r="W272" s="70">
        <f t="shared" si="58"/>
        <v>1663.6123040000002</v>
      </c>
      <c r="X272" s="70">
        <f t="shared" si="52"/>
        <v>1554.6850000000002</v>
      </c>
      <c r="Y272" s="70">
        <f t="shared" si="59"/>
        <v>11538.702696</v>
      </c>
    </row>
    <row r="273" spans="1:25" x14ac:dyDescent="0.3">
      <c r="A273" s="4">
        <v>414</v>
      </c>
      <c r="B273" s="54">
        <v>1415</v>
      </c>
      <c r="C273" s="52" t="s">
        <v>2489</v>
      </c>
      <c r="D273" s="58" t="s">
        <v>544</v>
      </c>
      <c r="E273" s="7">
        <v>41015</v>
      </c>
      <c r="F273" s="5" t="str">
        <f t="shared" si="51"/>
        <v>SIEIPEJAL</v>
      </c>
      <c r="G273" s="8" t="s">
        <v>454</v>
      </c>
      <c r="H273" s="6" t="s">
        <v>524</v>
      </c>
      <c r="I273" s="8" t="s">
        <v>466</v>
      </c>
      <c r="J273" s="5" t="s">
        <v>39</v>
      </c>
      <c r="K273" s="5" t="str">
        <f t="shared" si="54"/>
        <v>1 1 07 2 PR08 86</v>
      </c>
      <c r="L273" s="21" t="s">
        <v>1210</v>
      </c>
      <c r="M273" s="22">
        <v>13519</v>
      </c>
      <c r="N273" s="22">
        <v>1000</v>
      </c>
      <c r="O273" s="22">
        <v>955</v>
      </c>
      <c r="P273" s="22">
        <f t="shared" si="55"/>
        <v>15474</v>
      </c>
      <c r="Q273" s="22">
        <v>14219</v>
      </c>
      <c r="R273" s="22">
        <v>16174</v>
      </c>
      <c r="S273" s="22">
        <f t="shared" si="56"/>
        <v>700</v>
      </c>
      <c r="T273" s="76">
        <f t="shared" si="57"/>
        <v>4.922990365004571E-2</v>
      </c>
      <c r="U273" s="64">
        <v>283</v>
      </c>
      <c r="V273" s="74">
        <f t="shared" si="53"/>
        <v>14757</v>
      </c>
      <c r="W273" s="70">
        <f t="shared" si="58"/>
        <v>1663.6123040000002</v>
      </c>
      <c r="X273" s="70">
        <f t="shared" si="52"/>
        <v>1554.6850000000002</v>
      </c>
      <c r="Y273" s="70">
        <f t="shared" si="59"/>
        <v>11538.702696</v>
      </c>
    </row>
    <row r="274" spans="1:25" hidden="1" x14ac:dyDescent="0.3">
      <c r="A274" s="4">
        <v>268</v>
      </c>
      <c r="B274" s="54">
        <v>2115</v>
      </c>
      <c r="C274" s="52" t="s">
        <v>2356</v>
      </c>
      <c r="D274" s="59" t="s">
        <v>356</v>
      </c>
      <c r="E274" s="7">
        <v>43440</v>
      </c>
      <c r="F274" s="5" t="str">
        <f t="shared" si="51"/>
        <v>N/A</v>
      </c>
      <c r="G274" s="8" t="s">
        <v>357</v>
      </c>
      <c r="H274" s="8" t="s">
        <v>358</v>
      </c>
      <c r="I274" s="8" t="s">
        <v>359</v>
      </c>
      <c r="J274" s="5" t="s">
        <v>13</v>
      </c>
      <c r="K274" s="5" t="str">
        <f t="shared" si="54"/>
        <v>1 1 06 1 PR03 56</v>
      </c>
      <c r="L274" s="21" t="s">
        <v>1212</v>
      </c>
      <c r="M274" s="22">
        <v>62968</v>
      </c>
      <c r="N274" s="22">
        <v>2288</v>
      </c>
      <c r="O274" s="22">
        <v>1617</v>
      </c>
      <c r="P274" s="22">
        <f t="shared" si="55"/>
        <v>66873</v>
      </c>
      <c r="Q274" s="22">
        <v>62968</v>
      </c>
      <c r="R274" s="22">
        <v>66873</v>
      </c>
      <c r="S274" s="22">
        <f t="shared" si="56"/>
        <v>0</v>
      </c>
      <c r="T274" s="76">
        <f t="shared" si="57"/>
        <v>0</v>
      </c>
      <c r="U274" s="64">
        <v>0</v>
      </c>
      <c r="V274" s="74">
        <f t="shared" si="53"/>
        <v>64585</v>
      </c>
      <c r="W274" s="70">
        <f t="shared" si="58"/>
        <v>10592.789904000001</v>
      </c>
      <c r="X274" s="70">
        <f t="shared" si="52"/>
        <v>7241.3200000000006</v>
      </c>
      <c r="Y274" s="70">
        <f t="shared" si="59"/>
        <v>46750.890095999996</v>
      </c>
    </row>
    <row r="275" spans="1:25" hidden="1" x14ac:dyDescent="0.3">
      <c r="A275" s="4">
        <v>269</v>
      </c>
      <c r="B275" s="54">
        <v>1036</v>
      </c>
      <c r="C275" s="52" t="s">
        <v>2357</v>
      </c>
      <c r="D275" s="59" t="s">
        <v>360</v>
      </c>
      <c r="E275" s="7">
        <v>38967</v>
      </c>
      <c r="F275" s="5" t="str">
        <f t="shared" si="51"/>
        <v>N/A</v>
      </c>
      <c r="G275" s="8" t="s">
        <v>357</v>
      </c>
      <c r="H275" s="8" t="s">
        <v>358</v>
      </c>
      <c r="I275" s="8" t="s">
        <v>361</v>
      </c>
      <c r="J275" s="5" t="s">
        <v>13</v>
      </c>
      <c r="K275" s="5" t="str">
        <f t="shared" si="54"/>
        <v>1 1 06 1 PR03 56</v>
      </c>
      <c r="L275" s="21" t="s">
        <v>1211</v>
      </c>
      <c r="M275" s="22">
        <v>39023</v>
      </c>
      <c r="N275" s="22">
        <v>1808</v>
      </c>
      <c r="O275" s="22">
        <v>1299</v>
      </c>
      <c r="P275" s="22">
        <f t="shared" si="55"/>
        <v>42130</v>
      </c>
      <c r="Q275" s="22">
        <v>39023</v>
      </c>
      <c r="R275" s="22">
        <v>42130</v>
      </c>
      <c r="S275" s="22">
        <f t="shared" si="56"/>
        <v>0</v>
      </c>
      <c r="T275" s="76">
        <f t="shared" si="57"/>
        <v>0</v>
      </c>
      <c r="U275" s="64">
        <v>425</v>
      </c>
      <c r="V275" s="74">
        <f t="shared" si="53"/>
        <v>40747</v>
      </c>
      <c r="W275" s="70">
        <f t="shared" si="58"/>
        <v>6321.0203040000006</v>
      </c>
      <c r="X275" s="70">
        <f t="shared" si="52"/>
        <v>4487.6450000000004</v>
      </c>
      <c r="Y275" s="70">
        <f t="shared" si="59"/>
        <v>29938.334696000002</v>
      </c>
    </row>
    <row r="276" spans="1:25" hidden="1" x14ac:dyDescent="0.3">
      <c r="A276" s="4">
        <v>270</v>
      </c>
      <c r="B276" s="54">
        <v>1147</v>
      </c>
      <c r="C276" s="52" t="s">
        <v>2358</v>
      </c>
      <c r="D276" s="58" t="s">
        <v>362</v>
      </c>
      <c r="E276" s="7">
        <v>39402</v>
      </c>
      <c r="F276" s="5" t="str">
        <f t="shared" si="51"/>
        <v>N/A</v>
      </c>
      <c r="G276" s="8" t="s">
        <v>357</v>
      </c>
      <c r="H276" s="8" t="s">
        <v>358</v>
      </c>
      <c r="I276" s="8" t="s">
        <v>363</v>
      </c>
      <c r="J276" s="5" t="s">
        <v>13</v>
      </c>
      <c r="K276" s="5" t="str">
        <f t="shared" si="54"/>
        <v>1 1 06 1 PR03 56</v>
      </c>
      <c r="L276" s="21" t="s">
        <v>1211</v>
      </c>
      <c r="M276" s="22">
        <v>39023</v>
      </c>
      <c r="N276" s="22">
        <v>1808</v>
      </c>
      <c r="O276" s="22">
        <v>1299</v>
      </c>
      <c r="P276" s="22">
        <f t="shared" si="55"/>
        <v>42130</v>
      </c>
      <c r="Q276" s="22">
        <v>39023</v>
      </c>
      <c r="R276" s="22">
        <v>42130</v>
      </c>
      <c r="S276" s="22">
        <f t="shared" si="56"/>
        <v>0</v>
      </c>
      <c r="T276" s="76">
        <f t="shared" si="57"/>
        <v>0</v>
      </c>
      <c r="U276" s="64">
        <v>425</v>
      </c>
      <c r="V276" s="74">
        <f t="shared" si="53"/>
        <v>40747</v>
      </c>
      <c r="W276" s="70">
        <f t="shared" si="58"/>
        <v>6321.0203040000006</v>
      </c>
      <c r="X276" s="70">
        <f t="shared" si="52"/>
        <v>4487.6450000000004</v>
      </c>
      <c r="Y276" s="70">
        <f t="shared" si="59"/>
        <v>29938.334696000002</v>
      </c>
    </row>
    <row r="277" spans="1:25" x14ac:dyDescent="0.3">
      <c r="A277" s="4">
        <v>415</v>
      </c>
      <c r="B277" s="54">
        <v>1424</v>
      </c>
      <c r="C277" s="52" t="s">
        <v>2490</v>
      </c>
      <c r="D277" s="58" t="s">
        <v>545</v>
      </c>
      <c r="E277" s="7">
        <v>41061</v>
      </c>
      <c r="F277" s="5" t="str">
        <f t="shared" si="51"/>
        <v>SIEIPEJAL</v>
      </c>
      <c r="G277" s="8" t="s">
        <v>454</v>
      </c>
      <c r="H277" s="6" t="s">
        <v>524</v>
      </c>
      <c r="I277" s="8" t="s">
        <v>466</v>
      </c>
      <c r="J277" s="5" t="s">
        <v>39</v>
      </c>
      <c r="K277" s="5" t="str">
        <f t="shared" si="54"/>
        <v>1 1 07 2 PR08 86</v>
      </c>
      <c r="L277" s="21" t="s">
        <v>1210</v>
      </c>
      <c r="M277" s="22">
        <v>13519</v>
      </c>
      <c r="N277" s="22">
        <v>1000</v>
      </c>
      <c r="O277" s="22">
        <v>955</v>
      </c>
      <c r="P277" s="22">
        <f t="shared" si="55"/>
        <v>15474</v>
      </c>
      <c r="Q277" s="22">
        <v>14219</v>
      </c>
      <c r="R277" s="22">
        <v>16174</v>
      </c>
      <c r="S277" s="22">
        <f t="shared" si="56"/>
        <v>700</v>
      </c>
      <c r="T277" s="76">
        <f t="shared" si="57"/>
        <v>4.922990365004571E-2</v>
      </c>
      <c r="U277" s="64">
        <v>283</v>
      </c>
      <c r="V277" s="74">
        <f t="shared" si="53"/>
        <v>14757</v>
      </c>
      <c r="W277" s="70">
        <f t="shared" si="58"/>
        <v>1663.6123040000002</v>
      </c>
      <c r="X277" s="70">
        <f t="shared" si="52"/>
        <v>1554.6850000000002</v>
      </c>
      <c r="Y277" s="70">
        <f t="shared" si="59"/>
        <v>11538.702696</v>
      </c>
    </row>
    <row r="278" spans="1:25" x14ac:dyDescent="0.3">
      <c r="A278" s="4">
        <v>681</v>
      </c>
      <c r="B278" s="54">
        <v>1146</v>
      </c>
      <c r="C278" s="52" t="s">
        <v>2740</v>
      </c>
      <c r="D278" s="58" t="s">
        <v>845</v>
      </c>
      <c r="E278" s="7">
        <v>39384</v>
      </c>
      <c r="F278" s="5" t="str">
        <f t="shared" si="51"/>
        <v>SIEIPEJAL</v>
      </c>
      <c r="G278" s="8" t="s">
        <v>807</v>
      </c>
      <c r="H278" s="8" t="s">
        <v>808</v>
      </c>
      <c r="I278" s="8" t="s">
        <v>412</v>
      </c>
      <c r="J278" s="5" t="s">
        <v>39</v>
      </c>
      <c r="K278" s="5" t="str">
        <f t="shared" si="54"/>
        <v>1 2 22 4 PR24 22</v>
      </c>
      <c r="L278" s="21" t="s">
        <v>1210</v>
      </c>
      <c r="M278" s="22">
        <v>13519</v>
      </c>
      <c r="N278" s="22">
        <v>1000</v>
      </c>
      <c r="O278" s="22">
        <v>955</v>
      </c>
      <c r="P278" s="22">
        <f t="shared" si="55"/>
        <v>15474</v>
      </c>
      <c r="Q278" s="22">
        <v>14219</v>
      </c>
      <c r="R278" s="22">
        <v>16174</v>
      </c>
      <c r="S278" s="22">
        <f t="shared" si="56"/>
        <v>700</v>
      </c>
      <c r="T278" s="76">
        <f t="shared" si="57"/>
        <v>4.922990365004571E-2</v>
      </c>
      <c r="U278" s="64">
        <v>425</v>
      </c>
      <c r="V278" s="74">
        <f t="shared" si="53"/>
        <v>14899</v>
      </c>
      <c r="W278" s="70">
        <f t="shared" si="58"/>
        <v>1689.058704</v>
      </c>
      <c r="X278" s="70">
        <f t="shared" si="52"/>
        <v>1554.6850000000002</v>
      </c>
      <c r="Y278" s="70">
        <f t="shared" si="59"/>
        <v>11655.256296000001</v>
      </c>
    </row>
    <row r="279" spans="1:25" x14ac:dyDescent="0.3">
      <c r="A279" s="4">
        <v>741</v>
      </c>
      <c r="B279" s="54">
        <v>824</v>
      </c>
      <c r="C279" s="52" t="s">
        <v>2788</v>
      </c>
      <c r="D279" s="58" t="s">
        <v>905</v>
      </c>
      <c r="E279" s="7">
        <v>37653</v>
      </c>
      <c r="F279" s="5" t="str">
        <f t="shared" si="51"/>
        <v>SIEIPEJAL</v>
      </c>
      <c r="G279" s="6" t="s">
        <v>807</v>
      </c>
      <c r="H279" s="6" t="s">
        <v>852</v>
      </c>
      <c r="I279" s="8" t="s">
        <v>896</v>
      </c>
      <c r="J279" s="5" t="s">
        <v>39</v>
      </c>
      <c r="K279" s="5" t="str">
        <f t="shared" si="54"/>
        <v>1 2 22 4 PR24 23</v>
      </c>
      <c r="L279" s="21" t="s">
        <v>1210</v>
      </c>
      <c r="M279" s="22">
        <v>13519</v>
      </c>
      <c r="N279" s="22">
        <v>1000</v>
      </c>
      <c r="O279" s="22">
        <v>955</v>
      </c>
      <c r="P279" s="22">
        <f t="shared" si="55"/>
        <v>15474</v>
      </c>
      <c r="Q279" s="22">
        <v>14219</v>
      </c>
      <c r="R279" s="22">
        <v>16174</v>
      </c>
      <c r="S279" s="22">
        <f t="shared" si="56"/>
        <v>700</v>
      </c>
      <c r="T279" s="76">
        <f t="shared" si="57"/>
        <v>4.922990365004571E-2</v>
      </c>
      <c r="U279" s="64">
        <v>566</v>
      </c>
      <c r="V279" s="74">
        <f t="shared" si="53"/>
        <v>15040</v>
      </c>
      <c r="W279" s="70">
        <f t="shared" si="58"/>
        <v>1714.3259040000003</v>
      </c>
      <c r="X279" s="70">
        <f t="shared" si="52"/>
        <v>1554.6850000000002</v>
      </c>
      <c r="Y279" s="70">
        <f t="shared" si="59"/>
        <v>11770.989095999999</v>
      </c>
    </row>
    <row r="280" spans="1:25" x14ac:dyDescent="0.3">
      <c r="A280" s="4">
        <v>57</v>
      </c>
      <c r="B280" s="54">
        <v>2446</v>
      </c>
      <c r="C280" s="52" t="s">
        <v>2099</v>
      </c>
      <c r="D280" s="59" t="s">
        <v>2936</v>
      </c>
      <c r="E280" s="7">
        <v>44317</v>
      </c>
      <c r="F280" s="5" t="str">
        <f t="shared" si="51"/>
        <v>N/A</v>
      </c>
      <c r="G280" s="6" t="s">
        <v>61</v>
      </c>
      <c r="H280" s="8" t="s">
        <v>62</v>
      </c>
      <c r="I280" s="8" t="s">
        <v>98</v>
      </c>
      <c r="J280" s="5" t="s">
        <v>19</v>
      </c>
      <c r="K280" s="5" t="str">
        <f t="shared" si="54"/>
        <v>1 1 02 2 PR10 69</v>
      </c>
      <c r="L280" s="21" t="s">
        <v>1041</v>
      </c>
      <c r="M280" s="22">
        <v>11732</v>
      </c>
      <c r="N280" s="22">
        <v>0</v>
      </c>
      <c r="O280" s="22">
        <v>0</v>
      </c>
      <c r="P280" s="22">
        <f t="shared" si="55"/>
        <v>11732</v>
      </c>
      <c r="Q280" s="22">
        <v>12332</v>
      </c>
      <c r="R280" s="22">
        <v>12332</v>
      </c>
      <c r="S280" s="22">
        <f t="shared" si="56"/>
        <v>600</v>
      </c>
      <c r="T280" s="76">
        <f t="shared" si="57"/>
        <v>4.8653908530651963E-2</v>
      </c>
      <c r="U280" s="64">
        <v>0</v>
      </c>
      <c r="V280" s="74">
        <f t="shared" si="53"/>
        <v>11732</v>
      </c>
      <c r="W280" s="70">
        <f t="shared" si="58"/>
        <v>1121.5323040000001</v>
      </c>
      <c r="X280" s="70">
        <v>0</v>
      </c>
      <c r="Y280" s="70">
        <f t="shared" si="59"/>
        <v>10610.467696</v>
      </c>
    </row>
    <row r="281" spans="1:25" x14ac:dyDescent="0.3">
      <c r="A281" s="4">
        <v>58</v>
      </c>
      <c r="B281" s="54">
        <v>2447</v>
      </c>
      <c r="C281" s="52" t="s">
        <v>2100</v>
      </c>
      <c r="D281" s="59" t="s">
        <v>2937</v>
      </c>
      <c r="E281" s="7">
        <v>44317</v>
      </c>
      <c r="F281" s="5" t="str">
        <f t="shared" si="51"/>
        <v>N/A</v>
      </c>
      <c r="G281" s="6" t="s">
        <v>61</v>
      </c>
      <c r="H281" s="8" t="s">
        <v>62</v>
      </c>
      <c r="I281" s="8" t="s">
        <v>98</v>
      </c>
      <c r="J281" s="5" t="s">
        <v>19</v>
      </c>
      <c r="K281" s="5" t="str">
        <f t="shared" si="54"/>
        <v>1 1 02 2 PR10 69</v>
      </c>
      <c r="L281" s="21" t="s">
        <v>1041</v>
      </c>
      <c r="M281" s="22">
        <v>11732</v>
      </c>
      <c r="N281" s="22">
        <v>0</v>
      </c>
      <c r="O281" s="22">
        <v>0</v>
      </c>
      <c r="P281" s="22">
        <f t="shared" si="55"/>
        <v>11732</v>
      </c>
      <c r="Q281" s="22">
        <v>12332</v>
      </c>
      <c r="R281" s="22">
        <v>12332</v>
      </c>
      <c r="S281" s="22">
        <f t="shared" si="56"/>
        <v>600</v>
      </c>
      <c r="T281" s="76">
        <f t="shared" si="57"/>
        <v>4.8653908530651963E-2</v>
      </c>
      <c r="U281" s="64">
        <v>0</v>
      </c>
      <c r="V281" s="74">
        <f t="shared" si="53"/>
        <v>11732</v>
      </c>
      <c r="W281" s="70">
        <f t="shared" si="58"/>
        <v>1121.5323040000001</v>
      </c>
      <c r="X281" s="70">
        <v>0</v>
      </c>
      <c r="Y281" s="70">
        <f t="shared" si="59"/>
        <v>10610.467696</v>
      </c>
    </row>
    <row r="282" spans="1:25" x14ac:dyDescent="0.3">
      <c r="A282" s="4">
        <v>148</v>
      </c>
      <c r="B282" s="54">
        <v>2300</v>
      </c>
      <c r="C282" s="52" t="s">
        <v>2246</v>
      </c>
      <c r="D282" s="59" t="s">
        <v>203</v>
      </c>
      <c r="E282" s="7">
        <v>43710</v>
      </c>
      <c r="F282" s="5" t="str">
        <f t="shared" si="51"/>
        <v>N/A</v>
      </c>
      <c r="G282" s="8" t="s">
        <v>180</v>
      </c>
      <c r="H282" s="8" t="s">
        <v>194</v>
      </c>
      <c r="I282" s="8" t="s">
        <v>56</v>
      </c>
      <c r="J282" s="5" t="s">
        <v>19</v>
      </c>
      <c r="K282" s="5" t="str">
        <f t="shared" si="54"/>
        <v>1 1 05 1 PR02 15</v>
      </c>
      <c r="L282" s="21" t="s">
        <v>1041</v>
      </c>
      <c r="M282" s="22">
        <v>11732</v>
      </c>
      <c r="N282" s="22">
        <v>0</v>
      </c>
      <c r="O282" s="22">
        <v>0</v>
      </c>
      <c r="P282" s="22">
        <f t="shared" si="55"/>
        <v>11732</v>
      </c>
      <c r="Q282" s="22">
        <v>12332</v>
      </c>
      <c r="R282" s="22">
        <v>12332</v>
      </c>
      <c r="S282" s="22">
        <f t="shared" si="56"/>
        <v>600</v>
      </c>
      <c r="T282" s="76">
        <f t="shared" si="57"/>
        <v>4.8653908530651963E-2</v>
      </c>
      <c r="U282" s="64">
        <v>0</v>
      </c>
      <c r="V282" s="74">
        <f t="shared" si="53"/>
        <v>11732</v>
      </c>
      <c r="W282" s="70">
        <f t="shared" si="58"/>
        <v>1121.5323040000001</v>
      </c>
      <c r="X282" s="70">
        <v>0</v>
      </c>
      <c r="Y282" s="70">
        <f t="shared" si="59"/>
        <v>10610.467696</v>
      </c>
    </row>
    <row r="283" spans="1:25" x14ac:dyDescent="0.3">
      <c r="A283" s="4">
        <v>493</v>
      </c>
      <c r="B283" s="54">
        <v>2230</v>
      </c>
      <c r="C283" s="52" t="s">
        <v>2567</v>
      </c>
      <c r="D283" s="58" t="s">
        <v>633</v>
      </c>
      <c r="E283" s="7">
        <v>43502</v>
      </c>
      <c r="F283" s="5" t="str">
        <f t="shared" ref="F283:F304" si="60">IFERROR(VLOOKUP(B283,SINDICATO,5,FALSE),"N/A")</f>
        <v>N/A</v>
      </c>
      <c r="G283" s="8" t="s">
        <v>602</v>
      </c>
      <c r="H283" s="8" t="s">
        <v>624</v>
      </c>
      <c r="I283" s="8" t="s">
        <v>98</v>
      </c>
      <c r="J283" s="5" t="s">
        <v>19</v>
      </c>
      <c r="K283" s="5" t="str">
        <f t="shared" si="54"/>
        <v>1 2 08 3 PR17 83</v>
      </c>
      <c r="L283" s="21" t="s">
        <v>1041</v>
      </c>
      <c r="M283" s="22">
        <v>11732</v>
      </c>
      <c r="N283" s="22">
        <v>0</v>
      </c>
      <c r="O283" s="22">
        <v>0</v>
      </c>
      <c r="P283" s="22">
        <f t="shared" si="55"/>
        <v>11732</v>
      </c>
      <c r="Q283" s="22">
        <v>12332</v>
      </c>
      <c r="R283" s="22">
        <v>12332</v>
      </c>
      <c r="S283" s="22">
        <f t="shared" si="56"/>
        <v>600</v>
      </c>
      <c r="T283" s="76">
        <f t="shared" si="57"/>
        <v>4.8653908530651963E-2</v>
      </c>
      <c r="U283" s="64">
        <v>0</v>
      </c>
      <c r="V283" s="74">
        <f t="shared" si="53"/>
        <v>11732</v>
      </c>
      <c r="W283" s="70">
        <f t="shared" si="58"/>
        <v>1121.5323040000001</v>
      </c>
      <c r="X283" s="70">
        <v>0</v>
      </c>
      <c r="Y283" s="70">
        <f t="shared" si="59"/>
        <v>10610.467696</v>
      </c>
    </row>
    <row r="284" spans="1:25" x14ac:dyDescent="0.3">
      <c r="A284" s="4">
        <v>590</v>
      </c>
      <c r="B284" s="54">
        <v>2278</v>
      </c>
      <c r="C284" s="52" t="s">
        <v>2656</v>
      </c>
      <c r="D284" s="58" t="s">
        <v>750</v>
      </c>
      <c r="E284" s="7">
        <v>43601</v>
      </c>
      <c r="F284" s="5" t="str">
        <f t="shared" si="60"/>
        <v>N/A</v>
      </c>
      <c r="G284" s="8" t="s">
        <v>602</v>
      </c>
      <c r="H284" s="8" t="s">
        <v>734</v>
      </c>
      <c r="I284" s="8" t="s">
        <v>98</v>
      </c>
      <c r="J284" s="5" t="s">
        <v>19</v>
      </c>
      <c r="K284" s="5" t="str">
        <f t="shared" si="54"/>
        <v>1 2 08 3 PR19 84</v>
      </c>
      <c r="L284" s="21" t="s">
        <v>1041</v>
      </c>
      <c r="M284" s="22">
        <v>11732</v>
      </c>
      <c r="N284" s="22">
        <v>0</v>
      </c>
      <c r="O284" s="22">
        <v>0</v>
      </c>
      <c r="P284" s="22">
        <f t="shared" si="55"/>
        <v>11732</v>
      </c>
      <c r="Q284" s="22">
        <v>12332</v>
      </c>
      <c r="R284" s="22">
        <v>12332</v>
      </c>
      <c r="S284" s="22">
        <f t="shared" si="56"/>
        <v>600</v>
      </c>
      <c r="T284" s="76">
        <f t="shared" si="57"/>
        <v>4.8653908530651963E-2</v>
      </c>
      <c r="U284" s="64">
        <v>0</v>
      </c>
      <c r="V284" s="74">
        <f t="shared" si="53"/>
        <v>11732</v>
      </c>
      <c r="W284" s="70">
        <f t="shared" si="58"/>
        <v>1121.5323040000001</v>
      </c>
      <c r="X284" s="70">
        <v>0</v>
      </c>
      <c r="Y284" s="70">
        <f t="shared" si="59"/>
        <v>10610.467696</v>
      </c>
    </row>
    <row r="285" spans="1:25" x14ac:dyDescent="0.3">
      <c r="A285" s="4">
        <v>591</v>
      </c>
      <c r="B285" s="54">
        <v>1916</v>
      </c>
      <c r="C285" s="52" t="s">
        <v>2657</v>
      </c>
      <c r="D285" s="58" t="s">
        <v>751</v>
      </c>
      <c r="E285" s="7">
        <v>42537</v>
      </c>
      <c r="F285" s="5" t="str">
        <f t="shared" si="60"/>
        <v>N/A</v>
      </c>
      <c r="G285" s="8" t="s">
        <v>602</v>
      </c>
      <c r="H285" s="8" t="s">
        <v>734</v>
      </c>
      <c r="I285" s="8" t="s">
        <v>98</v>
      </c>
      <c r="J285" s="5" t="s">
        <v>19</v>
      </c>
      <c r="K285" s="5" t="str">
        <f t="shared" si="54"/>
        <v>1 2 08 3 PR19 84</v>
      </c>
      <c r="L285" s="21" t="s">
        <v>1041</v>
      </c>
      <c r="M285" s="22">
        <v>11732</v>
      </c>
      <c r="N285" s="22">
        <v>0</v>
      </c>
      <c r="O285" s="22">
        <v>0</v>
      </c>
      <c r="P285" s="22">
        <f t="shared" si="55"/>
        <v>11732</v>
      </c>
      <c r="Q285" s="22">
        <v>12332</v>
      </c>
      <c r="R285" s="22">
        <v>12332</v>
      </c>
      <c r="S285" s="22">
        <f t="shared" si="56"/>
        <v>600</v>
      </c>
      <c r="T285" s="76">
        <f t="shared" si="57"/>
        <v>4.8653908530651963E-2</v>
      </c>
      <c r="U285" s="64">
        <v>0</v>
      </c>
      <c r="V285" s="74">
        <f t="shared" si="53"/>
        <v>11732</v>
      </c>
      <c r="W285" s="70">
        <f t="shared" si="58"/>
        <v>1121.5323040000001</v>
      </c>
      <c r="X285" s="70">
        <v>0</v>
      </c>
      <c r="Y285" s="70">
        <f t="shared" si="59"/>
        <v>10610.467696</v>
      </c>
    </row>
    <row r="286" spans="1:25" x14ac:dyDescent="0.3">
      <c r="A286" s="4">
        <v>592</v>
      </c>
      <c r="B286" s="54">
        <v>2288</v>
      </c>
      <c r="C286" s="52" t="s">
        <v>2658</v>
      </c>
      <c r="D286" s="59" t="s">
        <v>752</v>
      </c>
      <c r="E286" s="7">
        <v>43633</v>
      </c>
      <c r="F286" s="5" t="str">
        <f t="shared" si="60"/>
        <v>N/A</v>
      </c>
      <c r="G286" s="8" t="s">
        <v>602</v>
      </c>
      <c r="H286" s="8" t="s">
        <v>734</v>
      </c>
      <c r="I286" s="8" t="s">
        <v>98</v>
      </c>
      <c r="J286" s="5" t="s">
        <v>19</v>
      </c>
      <c r="K286" s="5" t="str">
        <f t="shared" si="54"/>
        <v>1 2 08 3 PR19 84</v>
      </c>
      <c r="L286" s="21" t="s">
        <v>1041</v>
      </c>
      <c r="M286" s="22">
        <v>11732</v>
      </c>
      <c r="N286" s="22">
        <v>0</v>
      </c>
      <c r="O286" s="22">
        <v>0</v>
      </c>
      <c r="P286" s="22">
        <f t="shared" si="55"/>
        <v>11732</v>
      </c>
      <c r="Q286" s="22">
        <v>12332</v>
      </c>
      <c r="R286" s="22">
        <v>12332</v>
      </c>
      <c r="S286" s="22">
        <f t="shared" si="56"/>
        <v>600</v>
      </c>
      <c r="T286" s="76">
        <f t="shared" si="57"/>
        <v>4.8653908530651963E-2</v>
      </c>
      <c r="U286" s="64">
        <v>0</v>
      </c>
      <c r="V286" s="74">
        <f t="shared" si="53"/>
        <v>11732</v>
      </c>
      <c r="W286" s="70">
        <f t="shared" si="58"/>
        <v>1121.5323040000001</v>
      </c>
      <c r="X286" s="70">
        <v>0</v>
      </c>
      <c r="Y286" s="70">
        <f t="shared" si="59"/>
        <v>10610.467696</v>
      </c>
    </row>
    <row r="287" spans="1:25" x14ac:dyDescent="0.3">
      <c r="A287" s="4">
        <v>593</v>
      </c>
      <c r="B287" s="54">
        <v>1864</v>
      </c>
      <c r="C287" s="52" t="s">
        <v>2659</v>
      </c>
      <c r="D287" s="58" t="s">
        <v>753</v>
      </c>
      <c r="E287" s="7">
        <v>42354</v>
      </c>
      <c r="F287" s="5" t="str">
        <f t="shared" si="60"/>
        <v>N/A</v>
      </c>
      <c r="G287" s="8" t="s">
        <v>602</v>
      </c>
      <c r="H287" s="8" t="s">
        <v>734</v>
      </c>
      <c r="I287" s="8" t="s">
        <v>98</v>
      </c>
      <c r="J287" s="5" t="s">
        <v>19</v>
      </c>
      <c r="K287" s="5" t="str">
        <f t="shared" si="54"/>
        <v>1 2 08 3 PR19 84</v>
      </c>
      <c r="L287" s="21" t="s">
        <v>1041</v>
      </c>
      <c r="M287" s="22">
        <v>11732</v>
      </c>
      <c r="N287" s="22">
        <v>0</v>
      </c>
      <c r="O287" s="22">
        <v>0</v>
      </c>
      <c r="P287" s="22">
        <f t="shared" si="55"/>
        <v>11732</v>
      </c>
      <c r="Q287" s="22">
        <v>12332</v>
      </c>
      <c r="R287" s="22">
        <v>12332</v>
      </c>
      <c r="S287" s="22">
        <f t="shared" si="56"/>
        <v>600</v>
      </c>
      <c r="T287" s="76">
        <f t="shared" si="57"/>
        <v>4.8653908530651963E-2</v>
      </c>
      <c r="U287" s="64">
        <v>0</v>
      </c>
      <c r="V287" s="74">
        <f t="shared" si="53"/>
        <v>11732</v>
      </c>
      <c r="W287" s="70">
        <f t="shared" si="58"/>
        <v>1121.5323040000001</v>
      </c>
      <c r="X287" s="70">
        <v>0</v>
      </c>
      <c r="Y287" s="70">
        <f t="shared" si="59"/>
        <v>10610.467696</v>
      </c>
    </row>
    <row r="288" spans="1:25" x14ac:dyDescent="0.3">
      <c r="A288" s="4">
        <v>594</v>
      </c>
      <c r="B288" s="54">
        <v>1936</v>
      </c>
      <c r="C288" s="52" t="s">
        <v>2660</v>
      </c>
      <c r="D288" s="58" t="s">
        <v>754</v>
      </c>
      <c r="E288" s="7">
        <v>42614</v>
      </c>
      <c r="F288" s="5" t="str">
        <f t="shared" si="60"/>
        <v>N/A</v>
      </c>
      <c r="G288" s="8" t="s">
        <v>602</v>
      </c>
      <c r="H288" s="8" t="s">
        <v>734</v>
      </c>
      <c r="I288" s="8" t="s">
        <v>98</v>
      </c>
      <c r="J288" s="5" t="s">
        <v>19</v>
      </c>
      <c r="K288" s="5" t="str">
        <f t="shared" si="54"/>
        <v>1 2 08 3 PR19 84</v>
      </c>
      <c r="L288" s="21" t="s">
        <v>1041</v>
      </c>
      <c r="M288" s="22">
        <v>11732</v>
      </c>
      <c r="N288" s="22">
        <v>0</v>
      </c>
      <c r="O288" s="22">
        <v>0</v>
      </c>
      <c r="P288" s="22">
        <f t="shared" si="55"/>
        <v>11732</v>
      </c>
      <c r="Q288" s="22">
        <v>12332</v>
      </c>
      <c r="R288" s="22">
        <v>12332</v>
      </c>
      <c r="S288" s="22">
        <f t="shared" si="56"/>
        <v>600</v>
      </c>
      <c r="T288" s="76">
        <f t="shared" si="57"/>
        <v>4.8653908530651963E-2</v>
      </c>
      <c r="U288" s="64">
        <v>0</v>
      </c>
      <c r="V288" s="74">
        <f t="shared" si="53"/>
        <v>11732</v>
      </c>
      <c r="W288" s="70">
        <f t="shared" si="58"/>
        <v>1121.5323040000001</v>
      </c>
      <c r="X288" s="70">
        <v>0</v>
      </c>
      <c r="Y288" s="70">
        <f t="shared" si="59"/>
        <v>10610.467696</v>
      </c>
    </row>
    <row r="289" spans="1:25" x14ac:dyDescent="0.3">
      <c r="A289" s="4">
        <v>595</v>
      </c>
      <c r="B289" s="54">
        <v>2177</v>
      </c>
      <c r="C289" s="52" t="s">
        <v>2661</v>
      </c>
      <c r="D289" s="59" t="s">
        <v>755</v>
      </c>
      <c r="E289" s="7">
        <v>43467</v>
      </c>
      <c r="F289" s="5" t="str">
        <f t="shared" si="60"/>
        <v>N/A</v>
      </c>
      <c r="G289" s="8" t="s">
        <v>602</v>
      </c>
      <c r="H289" s="8" t="s">
        <v>734</v>
      </c>
      <c r="I289" s="9" t="s">
        <v>98</v>
      </c>
      <c r="J289" s="5" t="s">
        <v>19</v>
      </c>
      <c r="K289" s="5" t="str">
        <f t="shared" si="54"/>
        <v>1 2 08 3 PR19 84</v>
      </c>
      <c r="L289" s="21" t="s">
        <v>1041</v>
      </c>
      <c r="M289" s="22">
        <v>11732</v>
      </c>
      <c r="N289" s="22">
        <v>0</v>
      </c>
      <c r="O289" s="22">
        <v>0</v>
      </c>
      <c r="P289" s="22">
        <f t="shared" si="55"/>
        <v>11732</v>
      </c>
      <c r="Q289" s="22">
        <v>12332</v>
      </c>
      <c r="R289" s="22">
        <v>12332</v>
      </c>
      <c r="S289" s="22">
        <f t="shared" si="56"/>
        <v>600</v>
      </c>
      <c r="T289" s="76">
        <f t="shared" si="57"/>
        <v>4.8653908530651963E-2</v>
      </c>
      <c r="U289" s="64">
        <v>0</v>
      </c>
      <c r="V289" s="74">
        <f t="shared" si="53"/>
        <v>11732</v>
      </c>
      <c r="W289" s="70">
        <f t="shared" si="58"/>
        <v>1121.5323040000001</v>
      </c>
      <c r="X289" s="70">
        <v>0</v>
      </c>
      <c r="Y289" s="70">
        <f t="shared" si="59"/>
        <v>10610.467696</v>
      </c>
    </row>
    <row r="290" spans="1:25" x14ac:dyDescent="0.3">
      <c r="A290" s="4">
        <v>596</v>
      </c>
      <c r="B290" s="54">
        <v>1920</v>
      </c>
      <c r="C290" s="52" t="s">
        <v>2662</v>
      </c>
      <c r="D290" s="58" t="s">
        <v>756</v>
      </c>
      <c r="E290" s="7">
        <v>42552</v>
      </c>
      <c r="F290" s="5" t="str">
        <f t="shared" si="60"/>
        <v>N/A</v>
      </c>
      <c r="G290" s="8" t="s">
        <v>602</v>
      </c>
      <c r="H290" s="8" t="s">
        <v>734</v>
      </c>
      <c r="I290" s="8" t="s">
        <v>98</v>
      </c>
      <c r="J290" s="5" t="s">
        <v>19</v>
      </c>
      <c r="K290" s="5" t="str">
        <f t="shared" si="54"/>
        <v>1 2 08 3 PR19 84</v>
      </c>
      <c r="L290" s="21" t="s">
        <v>1041</v>
      </c>
      <c r="M290" s="22">
        <v>11732</v>
      </c>
      <c r="N290" s="22">
        <v>0</v>
      </c>
      <c r="O290" s="22">
        <v>0</v>
      </c>
      <c r="P290" s="22">
        <f t="shared" si="55"/>
        <v>11732</v>
      </c>
      <c r="Q290" s="22">
        <v>12332</v>
      </c>
      <c r="R290" s="22">
        <v>12332</v>
      </c>
      <c r="S290" s="22">
        <f t="shared" si="56"/>
        <v>600</v>
      </c>
      <c r="T290" s="76">
        <f t="shared" si="57"/>
        <v>4.8653908530651963E-2</v>
      </c>
      <c r="U290" s="64">
        <v>0</v>
      </c>
      <c r="V290" s="74">
        <f t="shared" si="53"/>
        <v>11732</v>
      </c>
      <c r="W290" s="70">
        <f t="shared" si="58"/>
        <v>1121.5323040000001</v>
      </c>
      <c r="X290" s="70">
        <v>0</v>
      </c>
      <c r="Y290" s="70">
        <f t="shared" si="59"/>
        <v>10610.467696</v>
      </c>
    </row>
    <row r="291" spans="1:25" x14ac:dyDescent="0.3">
      <c r="A291" s="4">
        <v>597</v>
      </c>
      <c r="B291" s="54">
        <v>1843</v>
      </c>
      <c r="C291" s="52" t="s">
        <v>2663</v>
      </c>
      <c r="D291" s="59" t="s">
        <v>757</v>
      </c>
      <c r="E291" s="7">
        <v>42248</v>
      </c>
      <c r="F291" s="5" t="str">
        <f t="shared" si="60"/>
        <v>N/A</v>
      </c>
      <c r="G291" s="8" t="s">
        <v>602</v>
      </c>
      <c r="H291" s="8" t="s">
        <v>734</v>
      </c>
      <c r="I291" s="8" t="s">
        <v>98</v>
      </c>
      <c r="J291" s="5" t="s">
        <v>19</v>
      </c>
      <c r="K291" s="5" t="str">
        <f t="shared" si="54"/>
        <v>1 2 08 3 PR19 84</v>
      </c>
      <c r="L291" s="21" t="s">
        <v>1041</v>
      </c>
      <c r="M291" s="22">
        <v>11732</v>
      </c>
      <c r="N291" s="22">
        <v>0</v>
      </c>
      <c r="O291" s="22">
        <v>0</v>
      </c>
      <c r="P291" s="22">
        <f t="shared" si="55"/>
        <v>11732</v>
      </c>
      <c r="Q291" s="22">
        <v>12332</v>
      </c>
      <c r="R291" s="22">
        <v>12332</v>
      </c>
      <c r="S291" s="22">
        <f t="shared" si="56"/>
        <v>600</v>
      </c>
      <c r="T291" s="76">
        <f t="shared" si="57"/>
        <v>4.8653908530651963E-2</v>
      </c>
      <c r="U291" s="64">
        <v>0</v>
      </c>
      <c r="V291" s="74">
        <f t="shared" si="53"/>
        <v>11732</v>
      </c>
      <c r="W291" s="70">
        <f t="shared" si="58"/>
        <v>1121.5323040000001</v>
      </c>
      <c r="X291" s="70">
        <v>0</v>
      </c>
      <c r="Y291" s="70">
        <f t="shared" si="59"/>
        <v>10610.467696</v>
      </c>
    </row>
    <row r="292" spans="1:25" hidden="1" x14ac:dyDescent="0.3">
      <c r="A292" s="4">
        <v>286</v>
      </c>
      <c r="B292" s="54">
        <v>2114</v>
      </c>
      <c r="C292" s="52" t="s">
        <v>2371</v>
      </c>
      <c r="D292" s="58" t="s">
        <v>383</v>
      </c>
      <c r="E292" s="7">
        <v>43440</v>
      </c>
      <c r="F292" s="5" t="str">
        <f t="shared" si="60"/>
        <v>N/A</v>
      </c>
      <c r="G292" s="8" t="s">
        <v>357</v>
      </c>
      <c r="H292" s="8" t="s">
        <v>384</v>
      </c>
      <c r="I292" s="8" t="s">
        <v>385</v>
      </c>
      <c r="J292" s="5" t="s">
        <v>13</v>
      </c>
      <c r="K292" s="5" t="str">
        <f t="shared" si="54"/>
        <v>1 1 06 1 PR05 60</v>
      </c>
      <c r="L292" s="21" t="s">
        <v>1211</v>
      </c>
      <c r="M292" s="22">
        <v>39023</v>
      </c>
      <c r="N292" s="22">
        <v>1808</v>
      </c>
      <c r="O292" s="22">
        <v>1299</v>
      </c>
      <c r="P292" s="22">
        <f t="shared" si="55"/>
        <v>42130</v>
      </c>
      <c r="Q292" s="22">
        <v>39023</v>
      </c>
      <c r="R292" s="22">
        <v>42130</v>
      </c>
      <c r="S292" s="22">
        <f t="shared" si="56"/>
        <v>0</v>
      </c>
      <c r="T292" s="76">
        <f t="shared" si="57"/>
        <v>0</v>
      </c>
      <c r="U292" s="64">
        <v>0</v>
      </c>
      <c r="V292" s="74">
        <f t="shared" si="53"/>
        <v>40322</v>
      </c>
      <c r="W292" s="70">
        <f t="shared" si="58"/>
        <v>6244.8603040000007</v>
      </c>
      <c r="X292" s="70">
        <f>M292*11.5%</f>
        <v>4487.6450000000004</v>
      </c>
      <c r="Y292" s="70">
        <f t="shared" si="59"/>
        <v>29589.494695999998</v>
      </c>
    </row>
    <row r="293" spans="1:25" x14ac:dyDescent="0.3">
      <c r="A293" s="4">
        <v>598</v>
      </c>
      <c r="B293" s="54">
        <v>2308</v>
      </c>
      <c r="C293" s="52" t="s">
        <v>2664</v>
      </c>
      <c r="D293" s="59" t="s">
        <v>758</v>
      </c>
      <c r="E293" s="7">
        <v>43739</v>
      </c>
      <c r="F293" s="5" t="str">
        <f t="shared" si="60"/>
        <v>N/A</v>
      </c>
      <c r="G293" s="8" t="s">
        <v>602</v>
      </c>
      <c r="H293" s="6" t="s">
        <v>603</v>
      </c>
      <c r="I293" s="8" t="s">
        <v>98</v>
      </c>
      <c r="J293" s="5" t="s">
        <v>19</v>
      </c>
      <c r="K293" s="5" t="str">
        <f t="shared" si="54"/>
        <v>1 2 08 3 PR16 82</v>
      </c>
      <c r="L293" s="21" t="s">
        <v>1041</v>
      </c>
      <c r="M293" s="22">
        <v>11732</v>
      </c>
      <c r="N293" s="22">
        <v>0</v>
      </c>
      <c r="O293" s="22">
        <v>0</v>
      </c>
      <c r="P293" s="22">
        <f t="shared" si="55"/>
        <v>11732</v>
      </c>
      <c r="Q293" s="22">
        <v>12332</v>
      </c>
      <c r="R293" s="22">
        <v>12332</v>
      </c>
      <c r="S293" s="22">
        <f t="shared" si="56"/>
        <v>600</v>
      </c>
      <c r="T293" s="76">
        <f t="shared" si="57"/>
        <v>4.8653908530651963E-2</v>
      </c>
      <c r="U293" s="64">
        <v>0</v>
      </c>
      <c r="V293" s="74">
        <f t="shared" si="53"/>
        <v>11732</v>
      </c>
      <c r="W293" s="70">
        <f t="shared" si="58"/>
        <v>1121.5323040000001</v>
      </c>
      <c r="X293" s="70">
        <v>0</v>
      </c>
      <c r="Y293" s="70">
        <f t="shared" si="59"/>
        <v>10610.467696</v>
      </c>
    </row>
    <row r="294" spans="1:25" x14ac:dyDescent="0.3">
      <c r="A294" s="4">
        <v>599</v>
      </c>
      <c r="B294" s="54">
        <v>2015</v>
      </c>
      <c r="C294" s="52" t="s">
        <v>2665</v>
      </c>
      <c r="D294" s="58" t="s">
        <v>759</v>
      </c>
      <c r="E294" s="7">
        <v>43074</v>
      </c>
      <c r="F294" s="5" t="str">
        <f t="shared" si="60"/>
        <v>N/A</v>
      </c>
      <c r="G294" s="8" t="s">
        <v>602</v>
      </c>
      <c r="H294" s="8" t="s">
        <v>734</v>
      </c>
      <c r="I294" s="8" t="s">
        <v>98</v>
      </c>
      <c r="J294" s="5" t="s">
        <v>19</v>
      </c>
      <c r="K294" s="5" t="str">
        <f t="shared" si="54"/>
        <v>1 2 08 3 PR19 84</v>
      </c>
      <c r="L294" s="21" t="s">
        <v>1041</v>
      </c>
      <c r="M294" s="22">
        <v>11732</v>
      </c>
      <c r="N294" s="22">
        <v>0</v>
      </c>
      <c r="O294" s="22">
        <v>0</v>
      </c>
      <c r="P294" s="22">
        <f t="shared" si="55"/>
        <v>11732</v>
      </c>
      <c r="Q294" s="22">
        <v>12332</v>
      </c>
      <c r="R294" s="22">
        <v>12332</v>
      </c>
      <c r="S294" s="22">
        <f t="shared" si="56"/>
        <v>600</v>
      </c>
      <c r="T294" s="76">
        <f t="shared" si="57"/>
        <v>4.8653908530651963E-2</v>
      </c>
      <c r="U294" s="64">
        <v>0</v>
      </c>
      <c r="V294" s="74">
        <f t="shared" si="53"/>
        <v>11732</v>
      </c>
      <c r="W294" s="70">
        <f t="shared" si="58"/>
        <v>1121.5323040000001</v>
      </c>
      <c r="X294" s="70">
        <v>0</v>
      </c>
      <c r="Y294" s="70">
        <f t="shared" si="59"/>
        <v>10610.467696</v>
      </c>
    </row>
    <row r="295" spans="1:25" x14ac:dyDescent="0.3">
      <c r="A295" s="4">
        <v>600</v>
      </c>
      <c r="B295" s="54">
        <v>2257</v>
      </c>
      <c r="C295" s="52" t="s">
        <v>2666</v>
      </c>
      <c r="D295" s="58" t="s">
        <v>760</v>
      </c>
      <c r="E295" s="7">
        <v>43543</v>
      </c>
      <c r="F295" s="5" t="str">
        <f t="shared" si="60"/>
        <v>N/A</v>
      </c>
      <c r="G295" s="8" t="s">
        <v>602</v>
      </c>
      <c r="H295" s="8" t="s">
        <v>734</v>
      </c>
      <c r="I295" s="8" t="s">
        <v>98</v>
      </c>
      <c r="J295" s="5" t="s">
        <v>19</v>
      </c>
      <c r="K295" s="5" t="str">
        <f t="shared" si="54"/>
        <v>1 2 08 3 PR19 84</v>
      </c>
      <c r="L295" s="21" t="s">
        <v>1041</v>
      </c>
      <c r="M295" s="22">
        <v>11732</v>
      </c>
      <c r="N295" s="22">
        <v>0</v>
      </c>
      <c r="O295" s="22">
        <v>0</v>
      </c>
      <c r="P295" s="22">
        <f t="shared" si="55"/>
        <v>11732</v>
      </c>
      <c r="Q295" s="22">
        <v>12332</v>
      </c>
      <c r="R295" s="22">
        <v>12332</v>
      </c>
      <c r="S295" s="22">
        <f t="shared" si="56"/>
        <v>600</v>
      </c>
      <c r="T295" s="76">
        <f t="shared" si="57"/>
        <v>4.8653908530651963E-2</v>
      </c>
      <c r="U295" s="64">
        <v>0</v>
      </c>
      <c r="V295" s="74">
        <f t="shared" si="53"/>
        <v>11732</v>
      </c>
      <c r="W295" s="70">
        <f t="shared" si="58"/>
        <v>1121.5323040000001</v>
      </c>
      <c r="X295" s="70">
        <v>0</v>
      </c>
      <c r="Y295" s="70">
        <f t="shared" si="59"/>
        <v>10610.467696</v>
      </c>
    </row>
    <row r="296" spans="1:25" x14ac:dyDescent="0.3">
      <c r="A296" s="4">
        <v>601</v>
      </c>
      <c r="B296" s="54">
        <v>1815</v>
      </c>
      <c r="C296" s="52" t="s">
        <v>2667</v>
      </c>
      <c r="D296" s="59" t="s">
        <v>761</v>
      </c>
      <c r="E296" s="7">
        <v>42156</v>
      </c>
      <c r="F296" s="5" t="str">
        <f t="shared" si="60"/>
        <v>N/A</v>
      </c>
      <c r="G296" s="8" t="s">
        <v>602</v>
      </c>
      <c r="H296" s="8" t="s">
        <v>734</v>
      </c>
      <c r="I296" s="8" t="s">
        <v>98</v>
      </c>
      <c r="J296" s="5" t="s">
        <v>19</v>
      </c>
      <c r="K296" s="5" t="str">
        <f t="shared" si="54"/>
        <v>1 2 08 3 PR19 84</v>
      </c>
      <c r="L296" s="21" t="s">
        <v>1041</v>
      </c>
      <c r="M296" s="22">
        <v>11732</v>
      </c>
      <c r="N296" s="22">
        <v>0</v>
      </c>
      <c r="O296" s="22">
        <v>0</v>
      </c>
      <c r="P296" s="22">
        <f t="shared" si="55"/>
        <v>11732</v>
      </c>
      <c r="Q296" s="22">
        <v>12332</v>
      </c>
      <c r="R296" s="22">
        <v>12332</v>
      </c>
      <c r="S296" s="22">
        <f t="shared" si="56"/>
        <v>600</v>
      </c>
      <c r="T296" s="76">
        <f t="shared" si="57"/>
        <v>4.8653908530651963E-2</v>
      </c>
      <c r="U296" s="64">
        <v>0</v>
      </c>
      <c r="V296" s="74">
        <f t="shared" si="53"/>
        <v>11732</v>
      </c>
      <c r="W296" s="70">
        <f t="shared" si="58"/>
        <v>1121.5323040000001</v>
      </c>
      <c r="X296" s="70">
        <v>0</v>
      </c>
      <c r="Y296" s="70">
        <f t="shared" si="59"/>
        <v>10610.467696</v>
      </c>
    </row>
    <row r="297" spans="1:25" x14ac:dyDescent="0.3">
      <c r="A297" s="4">
        <v>602</v>
      </c>
      <c r="B297" s="54">
        <v>2312</v>
      </c>
      <c r="C297" s="52" t="s">
        <v>2668</v>
      </c>
      <c r="D297" s="59" t="s">
        <v>762</v>
      </c>
      <c r="E297" s="7">
        <v>43770</v>
      </c>
      <c r="F297" s="5" t="str">
        <f t="shared" si="60"/>
        <v>N/A</v>
      </c>
      <c r="G297" s="8" t="s">
        <v>602</v>
      </c>
      <c r="H297" s="8" t="s">
        <v>734</v>
      </c>
      <c r="I297" s="8" t="s">
        <v>98</v>
      </c>
      <c r="J297" s="5" t="s">
        <v>19</v>
      </c>
      <c r="K297" s="5" t="str">
        <f t="shared" si="54"/>
        <v>1 2 08 3 PR19 84</v>
      </c>
      <c r="L297" s="21" t="s">
        <v>1041</v>
      </c>
      <c r="M297" s="22">
        <v>11732</v>
      </c>
      <c r="N297" s="22">
        <v>0</v>
      </c>
      <c r="O297" s="22">
        <v>0</v>
      </c>
      <c r="P297" s="22">
        <f t="shared" si="55"/>
        <v>11732</v>
      </c>
      <c r="Q297" s="22">
        <v>12332</v>
      </c>
      <c r="R297" s="22">
        <v>12332</v>
      </c>
      <c r="S297" s="22">
        <f t="shared" si="56"/>
        <v>600</v>
      </c>
      <c r="T297" s="76">
        <f t="shared" si="57"/>
        <v>4.8653908530651963E-2</v>
      </c>
      <c r="U297" s="64">
        <v>0</v>
      </c>
      <c r="V297" s="74">
        <f t="shared" si="53"/>
        <v>11732</v>
      </c>
      <c r="W297" s="70">
        <f t="shared" si="58"/>
        <v>1121.5323040000001</v>
      </c>
      <c r="X297" s="70">
        <v>0</v>
      </c>
      <c r="Y297" s="70">
        <f t="shared" si="59"/>
        <v>10610.467696</v>
      </c>
    </row>
    <row r="298" spans="1:25" x14ac:dyDescent="0.3">
      <c r="A298" s="4">
        <v>603</v>
      </c>
      <c r="B298" s="54">
        <v>2221</v>
      </c>
      <c r="C298" s="52" t="s">
        <v>2669</v>
      </c>
      <c r="D298" s="58" t="s">
        <v>763</v>
      </c>
      <c r="E298" s="7">
        <v>43481</v>
      </c>
      <c r="F298" s="5" t="str">
        <f t="shared" si="60"/>
        <v>N/A</v>
      </c>
      <c r="G298" s="8" t="s">
        <v>602</v>
      </c>
      <c r="H298" s="8" t="s">
        <v>624</v>
      </c>
      <c r="I298" s="8" t="s">
        <v>98</v>
      </c>
      <c r="J298" s="5" t="s">
        <v>19</v>
      </c>
      <c r="K298" s="5" t="str">
        <f t="shared" si="54"/>
        <v>1 2 08 3 PR17 83</v>
      </c>
      <c r="L298" s="21" t="s">
        <v>1041</v>
      </c>
      <c r="M298" s="22">
        <v>11732</v>
      </c>
      <c r="N298" s="22">
        <v>0</v>
      </c>
      <c r="O298" s="22">
        <v>0</v>
      </c>
      <c r="P298" s="22">
        <f t="shared" si="55"/>
        <v>11732</v>
      </c>
      <c r="Q298" s="22">
        <v>12332</v>
      </c>
      <c r="R298" s="22">
        <v>12332</v>
      </c>
      <c r="S298" s="22">
        <f t="shared" si="56"/>
        <v>600</v>
      </c>
      <c r="T298" s="76">
        <f t="shared" si="57"/>
        <v>4.8653908530651963E-2</v>
      </c>
      <c r="U298" s="64">
        <v>0</v>
      </c>
      <c r="V298" s="74">
        <f t="shared" si="53"/>
        <v>11732</v>
      </c>
      <c r="W298" s="70">
        <f t="shared" si="58"/>
        <v>1121.5323040000001</v>
      </c>
      <c r="X298" s="70">
        <v>0</v>
      </c>
      <c r="Y298" s="70">
        <f t="shared" si="59"/>
        <v>10610.467696</v>
      </c>
    </row>
    <row r="299" spans="1:25" x14ac:dyDescent="0.3">
      <c r="A299" s="4">
        <v>639</v>
      </c>
      <c r="B299" s="54">
        <v>2353</v>
      </c>
      <c r="C299" s="52" t="s">
        <v>2701</v>
      </c>
      <c r="D299" s="58" t="s">
        <v>1968</v>
      </c>
      <c r="E299" s="7">
        <v>44013</v>
      </c>
      <c r="F299" s="5" t="str">
        <f t="shared" si="60"/>
        <v>N/A</v>
      </c>
      <c r="G299" s="8" t="s">
        <v>602</v>
      </c>
      <c r="H299" s="8" t="s">
        <v>797</v>
      </c>
      <c r="I299" s="8" t="s">
        <v>98</v>
      </c>
      <c r="J299" s="5" t="s">
        <v>19</v>
      </c>
      <c r="K299" s="5" t="str">
        <f t="shared" si="54"/>
        <v>1 2 08 3 PR23 09</v>
      </c>
      <c r="L299" s="21" t="s">
        <v>1041</v>
      </c>
      <c r="M299" s="22">
        <v>11732</v>
      </c>
      <c r="N299" s="22">
        <v>0</v>
      </c>
      <c r="O299" s="22">
        <v>0</v>
      </c>
      <c r="P299" s="22">
        <f t="shared" si="55"/>
        <v>11732</v>
      </c>
      <c r="Q299" s="22">
        <v>12332</v>
      </c>
      <c r="R299" s="22">
        <v>12332</v>
      </c>
      <c r="S299" s="22">
        <f t="shared" si="56"/>
        <v>600</v>
      </c>
      <c r="T299" s="76">
        <f t="shared" si="57"/>
        <v>4.8653908530651963E-2</v>
      </c>
      <c r="U299" s="64">
        <v>0</v>
      </c>
      <c r="V299" s="74">
        <f t="shared" si="53"/>
        <v>11732</v>
      </c>
      <c r="W299" s="70">
        <f t="shared" si="58"/>
        <v>1121.5323040000001</v>
      </c>
      <c r="X299" s="70">
        <v>0</v>
      </c>
      <c r="Y299" s="70">
        <f t="shared" si="59"/>
        <v>10610.467696</v>
      </c>
    </row>
    <row r="300" spans="1:25" x14ac:dyDescent="0.3">
      <c r="A300" s="4">
        <v>640</v>
      </c>
      <c r="B300" s="54">
        <v>1813</v>
      </c>
      <c r="C300" s="52" t="s">
        <v>2702</v>
      </c>
      <c r="D300" s="58" t="s">
        <v>800</v>
      </c>
      <c r="E300" s="7">
        <v>42156</v>
      </c>
      <c r="F300" s="5" t="str">
        <f t="shared" si="60"/>
        <v>N/A</v>
      </c>
      <c r="G300" s="8" t="s">
        <v>602</v>
      </c>
      <c r="H300" s="8" t="s">
        <v>801</v>
      </c>
      <c r="I300" s="8" t="s">
        <v>98</v>
      </c>
      <c r="J300" s="5" t="s">
        <v>19</v>
      </c>
      <c r="K300" s="5" t="str">
        <f t="shared" si="54"/>
        <v>1 2 08 3 PR23 10</v>
      </c>
      <c r="L300" s="21" t="s">
        <v>1041</v>
      </c>
      <c r="M300" s="22">
        <v>11732</v>
      </c>
      <c r="N300" s="22">
        <v>0</v>
      </c>
      <c r="O300" s="22">
        <v>0</v>
      </c>
      <c r="P300" s="22">
        <f t="shared" si="55"/>
        <v>11732</v>
      </c>
      <c r="Q300" s="22">
        <v>12332</v>
      </c>
      <c r="R300" s="22">
        <v>12332</v>
      </c>
      <c r="S300" s="22">
        <f t="shared" si="56"/>
        <v>600</v>
      </c>
      <c r="T300" s="76">
        <f t="shared" si="57"/>
        <v>4.8653908530651963E-2</v>
      </c>
      <c r="U300" s="64">
        <v>0</v>
      </c>
      <c r="V300" s="74">
        <f t="shared" si="53"/>
        <v>11732</v>
      </c>
      <c r="W300" s="70">
        <f t="shared" si="58"/>
        <v>1121.5323040000001</v>
      </c>
      <c r="X300" s="70">
        <v>0</v>
      </c>
      <c r="Y300" s="70">
        <f t="shared" si="59"/>
        <v>10610.467696</v>
      </c>
    </row>
    <row r="301" spans="1:25" x14ac:dyDescent="0.3">
      <c r="A301" s="4">
        <v>644</v>
      </c>
      <c r="B301" s="54">
        <v>2231</v>
      </c>
      <c r="C301" s="52" t="s">
        <v>2706</v>
      </c>
      <c r="D301" s="59" t="s">
        <v>805</v>
      </c>
      <c r="E301" s="7">
        <v>43497</v>
      </c>
      <c r="F301" s="5" t="str">
        <f t="shared" si="60"/>
        <v>N/A</v>
      </c>
      <c r="G301" s="8" t="s">
        <v>602</v>
      </c>
      <c r="H301" s="8" t="s">
        <v>803</v>
      </c>
      <c r="I301" s="8" t="s">
        <v>98</v>
      </c>
      <c r="J301" s="5" t="s">
        <v>19</v>
      </c>
      <c r="K301" s="5" t="str">
        <f t="shared" si="54"/>
        <v>1 2 08 3 PR23 12</v>
      </c>
      <c r="L301" s="21" t="s">
        <v>1041</v>
      </c>
      <c r="M301" s="22">
        <v>11732</v>
      </c>
      <c r="N301" s="22">
        <v>0</v>
      </c>
      <c r="O301" s="22">
        <v>0</v>
      </c>
      <c r="P301" s="22">
        <f t="shared" si="55"/>
        <v>11732</v>
      </c>
      <c r="Q301" s="22">
        <v>12332</v>
      </c>
      <c r="R301" s="22">
        <v>12332</v>
      </c>
      <c r="S301" s="22">
        <f t="shared" si="56"/>
        <v>600</v>
      </c>
      <c r="T301" s="76">
        <f t="shared" si="57"/>
        <v>4.8653908530651963E-2</v>
      </c>
      <c r="U301" s="64">
        <v>0</v>
      </c>
      <c r="V301" s="74">
        <f t="shared" si="53"/>
        <v>11732</v>
      </c>
      <c r="W301" s="70">
        <f t="shared" si="58"/>
        <v>1121.5323040000001</v>
      </c>
      <c r="X301" s="70">
        <v>0</v>
      </c>
      <c r="Y301" s="70">
        <f t="shared" si="59"/>
        <v>10610.467696</v>
      </c>
    </row>
    <row r="302" spans="1:25" x14ac:dyDescent="0.3">
      <c r="A302" s="4">
        <v>661</v>
      </c>
      <c r="B302" s="54">
        <v>2304</v>
      </c>
      <c r="C302" s="52" t="s">
        <v>2721</v>
      </c>
      <c r="D302" s="58" t="s">
        <v>825</v>
      </c>
      <c r="E302" s="7">
        <v>43727</v>
      </c>
      <c r="F302" s="5" t="str">
        <f t="shared" si="60"/>
        <v>N/A</v>
      </c>
      <c r="G302" s="8" t="s">
        <v>807</v>
      </c>
      <c r="H302" s="8" t="s">
        <v>808</v>
      </c>
      <c r="I302" s="8" t="s">
        <v>56</v>
      </c>
      <c r="J302" s="5" t="s">
        <v>19</v>
      </c>
      <c r="K302" s="5" t="str">
        <f t="shared" si="54"/>
        <v>1 2 22 4 PR24 22</v>
      </c>
      <c r="L302" s="21" t="s">
        <v>1041</v>
      </c>
      <c r="M302" s="22">
        <v>11732</v>
      </c>
      <c r="N302" s="22">
        <v>0</v>
      </c>
      <c r="O302" s="22">
        <v>0</v>
      </c>
      <c r="P302" s="22">
        <f t="shared" si="55"/>
        <v>11732</v>
      </c>
      <c r="Q302" s="22">
        <v>12332</v>
      </c>
      <c r="R302" s="22">
        <v>12332</v>
      </c>
      <c r="S302" s="22">
        <f t="shared" si="56"/>
        <v>600</v>
      </c>
      <c r="T302" s="76">
        <f t="shared" si="57"/>
        <v>4.8653908530651963E-2</v>
      </c>
      <c r="U302" s="64">
        <v>0</v>
      </c>
      <c r="V302" s="74">
        <f t="shared" si="53"/>
        <v>11732</v>
      </c>
      <c r="W302" s="70">
        <f t="shared" si="58"/>
        <v>1121.5323040000001</v>
      </c>
      <c r="X302" s="70">
        <v>0</v>
      </c>
      <c r="Y302" s="70">
        <f t="shared" si="59"/>
        <v>10610.467696</v>
      </c>
    </row>
    <row r="303" spans="1:25" x14ac:dyDescent="0.3">
      <c r="A303" s="4">
        <v>732</v>
      </c>
      <c r="B303" s="54">
        <v>2050</v>
      </c>
      <c r="C303" s="52" t="s">
        <v>2780</v>
      </c>
      <c r="D303" s="59" t="s">
        <v>894</v>
      </c>
      <c r="E303" s="7">
        <v>43770</v>
      </c>
      <c r="F303" s="5" t="str">
        <f t="shared" si="60"/>
        <v>N/A</v>
      </c>
      <c r="G303" s="6" t="s">
        <v>807</v>
      </c>
      <c r="H303" s="6" t="s">
        <v>852</v>
      </c>
      <c r="I303" s="8" t="s">
        <v>667</v>
      </c>
      <c r="J303" s="5" t="s">
        <v>19</v>
      </c>
      <c r="K303" s="5" t="str">
        <f t="shared" si="54"/>
        <v>1 2 22 4 PR24 23</v>
      </c>
      <c r="L303" s="21" t="s">
        <v>1041</v>
      </c>
      <c r="M303" s="22">
        <v>11732</v>
      </c>
      <c r="N303" s="22">
        <v>0</v>
      </c>
      <c r="O303" s="22">
        <v>0</v>
      </c>
      <c r="P303" s="22">
        <f t="shared" si="55"/>
        <v>11732</v>
      </c>
      <c r="Q303" s="22">
        <v>12332</v>
      </c>
      <c r="R303" s="22">
        <v>12332</v>
      </c>
      <c r="S303" s="22">
        <f t="shared" si="56"/>
        <v>600</v>
      </c>
      <c r="T303" s="76">
        <f t="shared" si="57"/>
        <v>4.8653908530651963E-2</v>
      </c>
      <c r="U303" s="64">
        <v>0</v>
      </c>
      <c r="V303" s="74">
        <f t="shared" si="53"/>
        <v>11732</v>
      </c>
      <c r="W303" s="70">
        <f t="shared" si="58"/>
        <v>1121.5323040000001</v>
      </c>
      <c r="X303" s="70">
        <v>0</v>
      </c>
      <c r="Y303" s="70">
        <f t="shared" si="59"/>
        <v>10610.467696</v>
      </c>
    </row>
    <row r="304" spans="1:25" x14ac:dyDescent="0.3">
      <c r="A304" s="4">
        <v>733</v>
      </c>
      <c r="B304" s="54">
        <v>2372</v>
      </c>
      <c r="C304" s="52" t="s">
        <v>2781</v>
      </c>
      <c r="D304" s="58" t="s">
        <v>1986</v>
      </c>
      <c r="E304" s="7">
        <v>44107</v>
      </c>
      <c r="F304" s="5" t="str">
        <f t="shared" si="60"/>
        <v>N/A</v>
      </c>
      <c r="G304" s="6" t="s">
        <v>807</v>
      </c>
      <c r="H304" s="6" t="s">
        <v>852</v>
      </c>
      <c r="I304" s="8" t="s">
        <v>667</v>
      </c>
      <c r="J304" s="5" t="s">
        <v>19</v>
      </c>
      <c r="K304" s="5" t="str">
        <f t="shared" si="54"/>
        <v>1 2 22 4 PR24 23</v>
      </c>
      <c r="L304" s="21" t="s">
        <v>1041</v>
      </c>
      <c r="M304" s="22">
        <v>11732</v>
      </c>
      <c r="N304" s="22">
        <v>0</v>
      </c>
      <c r="O304" s="22">
        <v>0</v>
      </c>
      <c r="P304" s="22">
        <f t="shared" si="55"/>
        <v>11732</v>
      </c>
      <c r="Q304" s="22">
        <v>12332</v>
      </c>
      <c r="R304" s="22">
        <v>12332</v>
      </c>
      <c r="S304" s="22">
        <f t="shared" si="56"/>
        <v>600</v>
      </c>
      <c r="T304" s="76">
        <f t="shared" si="57"/>
        <v>4.8653908530651963E-2</v>
      </c>
      <c r="U304" s="64">
        <v>0</v>
      </c>
      <c r="V304" s="74">
        <f t="shared" si="53"/>
        <v>11732</v>
      </c>
      <c r="W304" s="70">
        <f t="shared" si="58"/>
        <v>1121.5323040000001</v>
      </c>
      <c r="X304" s="70">
        <v>0</v>
      </c>
      <c r="Y304" s="70">
        <f t="shared" si="59"/>
        <v>10610.467696</v>
      </c>
    </row>
    <row r="305" spans="1:25" x14ac:dyDescent="0.3">
      <c r="A305" s="4">
        <v>106</v>
      </c>
      <c r="B305" s="54">
        <v>1853</v>
      </c>
      <c r="C305" s="52" t="s">
        <v>2210</v>
      </c>
      <c r="D305" s="58" t="s">
        <v>149</v>
      </c>
      <c r="E305" s="7">
        <v>44106</v>
      </c>
      <c r="F305" s="5" t="str">
        <f>IFERROR(VLOOKUP(#REF!,SINDICATO,5,FALSE),"N/A")</f>
        <v>N/A</v>
      </c>
      <c r="G305" s="8" t="s">
        <v>131</v>
      </c>
      <c r="H305" s="8" t="s">
        <v>132</v>
      </c>
      <c r="I305" s="8" t="s">
        <v>56</v>
      </c>
      <c r="J305" s="5" t="s">
        <v>13</v>
      </c>
      <c r="K305" s="5" t="str">
        <f t="shared" si="54"/>
        <v>1 1 04 1 PR05 61</v>
      </c>
      <c r="L305" s="21" t="s">
        <v>1172</v>
      </c>
      <c r="M305" s="22">
        <v>13726</v>
      </c>
      <c r="N305" s="22">
        <v>1046</v>
      </c>
      <c r="O305" s="22">
        <v>866</v>
      </c>
      <c r="P305" s="22">
        <f t="shared" si="55"/>
        <v>15638</v>
      </c>
      <c r="Q305" s="22">
        <v>14426</v>
      </c>
      <c r="R305" s="22">
        <v>16338</v>
      </c>
      <c r="S305" s="22">
        <f t="shared" si="56"/>
        <v>700</v>
      </c>
      <c r="T305" s="76">
        <f t="shared" si="57"/>
        <v>4.8523499237487867E-2</v>
      </c>
      <c r="U305" s="64">
        <v>0</v>
      </c>
      <c r="V305" s="74">
        <f t="shared" si="53"/>
        <v>14592</v>
      </c>
      <c r="W305" s="70">
        <f t="shared" si="58"/>
        <v>1634.044304</v>
      </c>
      <c r="X305" s="70">
        <f t="shared" ref="X305:X336" si="61">M305*11.5%</f>
        <v>1578.49</v>
      </c>
      <c r="Y305" s="70">
        <f t="shared" si="59"/>
        <v>11379.465696000001</v>
      </c>
    </row>
    <row r="306" spans="1:25" x14ac:dyDescent="0.3">
      <c r="A306" s="4">
        <v>107</v>
      </c>
      <c r="B306" s="54">
        <v>960</v>
      </c>
      <c r="C306" s="52" t="s">
        <v>2211</v>
      </c>
      <c r="D306" s="58" t="s">
        <v>148</v>
      </c>
      <c r="E306" s="7">
        <v>38200</v>
      </c>
      <c r="F306" s="5" t="str">
        <f t="shared" ref="F306:F319" si="62">IFERROR(VLOOKUP(B306,SINDICATO,5,FALSE),"N/A")</f>
        <v>SIEIPEJAL</v>
      </c>
      <c r="G306" s="8" t="s">
        <v>131</v>
      </c>
      <c r="H306" s="8" t="s">
        <v>132</v>
      </c>
      <c r="I306" s="8" t="s">
        <v>56</v>
      </c>
      <c r="J306" s="5" t="s">
        <v>39</v>
      </c>
      <c r="K306" s="5" t="str">
        <f t="shared" si="54"/>
        <v>1 1 04 1 PR05 61</v>
      </c>
      <c r="L306" s="21" t="s">
        <v>1172</v>
      </c>
      <c r="M306" s="22">
        <v>13726</v>
      </c>
      <c r="N306" s="22">
        <v>1046</v>
      </c>
      <c r="O306" s="22">
        <v>866</v>
      </c>
      <c r="P306" s="22">
        <f t="shared" si="55"/>
        <v>15638</v>
      </c>
      <c r="Q306" s="22">
        <v>14426</v>
      </c>
      <c r="R306" s="22">
        <v>16338</v>
      </c>
      <c r="S306" s="22">
        <f t="shared" si="56"/>
        <v>700</v>
      </c>
      <c r="T306" s="76">
        <f t="shared" si="57"/>
        <v>4.8523499237487867E-2</v>
      </c>
      <c r="U306" s="64">
        <v>566</v>
      </c>
      <c r="V306" s="74">
        <f t="shared" si="53"/>
        <v>15158</v>
      </c>
      <c r="W306" s="70">
        <f t="shared" si="58"/>
        <v>1735.4715040000001</v>
      </c>
      <c r="X306" s="70">
        <f t="shared" si="61"/>
        <v>1578.49</v>
      </c>
      <c r="Y306" s="70">
        <f t="shared" si="59"/>
        <v>11844.038495999999</v>
      </c>
    </row>
    <row r="307" spans="1:25" x14ac:dyDescent="0.3">
      <c r="A307" s="4">
        <v>190</v>
      </c>
      <c r="B307" s="54">
        <v>1994</v>
      </c>
      <c r="C307" s="52" t="s">
        <v>2285</v>
      </c>
      <c r="D307" s="58" t="s">
        <v>262</v>
      </c>
      <c r="E307" s="7">
        <v>43440</v>
      </c>
      <c r="F307" s="5" t="str">
        <f t="shared" si="62"/>
        <v>N/A</v>
      </c>
      <c r="G307" s="8" t="s">
        <v>180</v>
      </c>
      <c r="H307" s="8" t="s">
        <v>247</v>
      </c>
      <c r="I307" s="8" t="s">
        <v>56</v>
      </c>
      <c r="J307" s="5" t="s">
        <v>13</v>
      </c>
      <c r="K307" s="5" t="str">
        <f t="shared" si="54"/>
        <v>1 1 05 2 PR09 68</v>
      </c>
      <c r="L307" s="21" t="s">
        <v>1172</v>
      </c>
      <c r="M307" s="22">
        <v>13726</v>
      </c>
      <c r="N307" s="22">
        <v>1046</v>
      </c>
      <c r="O307" s="22">
        <v>866</v>
      </c>
      <c r="P307" s="22">
        <f t="shared" si="55"/>
        <v>15638</v>
      </c>
      <c r="Q307" s="22">
        <v>14426</v>
      </c>
      <c r="R307" s="22">
        <v>16338</v>
      </c>
      <c r="S307" s="22">
        <f t="shared" si="56"/>
        <v>700</v>
      </c>
      <c r="T307" s="76">
        <f t="shared" si="57"/>
        <v>4.8523499237487867E-2</v>
      </c>
      <c r="U307" s="64">
        <v>0</v>
      </c>
      <c r="V307" s="74">
        <f t="shared" si="53"/>
        <v>14592</v>
      </c>
      <c r="W307" s="70">
        <f t="shared" si="58"/>
        <v>1634.044304</v>
      </c>
      <c r="X307" s="70">
        <f t="shared" si="61"/>
        <v>1578.49</v>
      </c>
      <c r="Y307" s="70">
        <f t="shared" si="59"/>
        <v>11379.465696000001</v>
      </c>
    </row>
    <row r="308" spans="1:25" x14ac:dyDescent="0.3">
      <c r="A308" s="4">
        <v>191</v>
      </c>
      <c r="B308" s="54">
        <v>2148</v>
      </c>
      <c r="C308" s="52" t="s">
        <v>2286</v>
      </c>
      <c r="D308" s="58" t="s">
        <v>263</v>
      </c>
      <c r="E308" s="7">
        <v>43467</v>
      </c>
      <c r="F308" s="5" t="str">
        <f t="shared" si="62"/>
        <v>N/A</v>
      </c>
      <c r="G308" s="8" t="s">
        <v>180</v>
      </c>
      <c r="H308" s="8" t="s">
        <v>247</v>
      </c>
      <c r="I308" s="8" t="s">
        <v>56</v>
      </c>
      <c r="J308" s="5" t="s">
        <v>13</v>
      </c>
      <c r="K308" s="5" t="str">
        <f t="shared" si="54"/>
        <v>1 1 05 2 PR09 68</v>
      </c>
      <c r="L308" s="21" t="s">
        <v>1172</v>
      </c>
      <c r="M308" s="22">
        <v>13726</v>
      </c>
      <c r="N308" s="22">
        <v>1046</v>
      </c>
      <c r="O308" s="22">
        <v>866</v>
      </c>
      <c r="P308" s="22">
        <f t="shared" si="55"/>
        <v>15638</v>
      </c>
      <c r="Q308" s="22">
        <v>14426</v>
      </c>
      <c r="R308" s="22">
        <v>16338</v>
      </c>
      <c r="S308" s="22">
        <f t="shared" si="56"/>
        <v>700</v>
      </c>
      <c r="T308" s="76">
        <f t="shared" si="57"/>
        <v>4.8523499237487867E-2</v>
      </c>
      <c r="U308" s="64">
        <v>0</v>
      </c>
      <c r="V308" s="74">
        <f t="shared" si="53"/>
        <v>14592</v>
      </c>
      <c r="W308" s="70">
        <f t="shared" si="58"/>
        <v>1634.044304</v>
      </c>
      <c r="X308" s="70">
        <f t="shared" si="61"/>
        <v>1578.49</v>
      </c>
      <c r="Y308" s="70">
        <f t="shared" si="59"/>
        <v>11379.465696000001</v>
      </c>
    </row>
    <row r="309" spans="1:25" x14ac:dyDescent="0.3">
      <c r="A309" s="4">
        <v>192</v>
      </c>
      <c r="B309" s="54">
        <v>2271</v>
      </c>
      <c r="C309" s="52" t="s">
        <v>2287</v>
      </c>
      <c r="D309" s="58" t="s">
        <v>264</v>
      </c>
      <c r="E309" s="7">
        <v>43556</v>
      </c>
      <c r="F309" s="5" t="str">
        <f t="shared" si="62"/>
        <v>N/A</v>
      </c>
      <c r="G309" s="8" t="s">
        <v>180</v>
      </c>
      <c r="H309" s="8" t="s">
        <v>247</v>
      </c>
      <c r="I309" s="8" t="s">
        <v>56</v>
      </c>
      <c r="J309" s="5" t="s">
        <v>13</v>
      </c>
      <c r="K309" s="5" t="str">
        <f t="shared" si="54"/>
        <v>1 1 05 2 PR09 68</v>
      </c>
      <c r="L309" s="21" t="s">
        <v>1172</v>
      </c>
      <c r="M309" s="22">
        <v>13726</v>
      </c>
      <c r="N309" s="22">
        <v>1046</v>
      </c>
      <c r="O309" s="22">
        <v>866</v>
      </c>
      <c r="P309" s="22">
        <f t="shared" si="55"/>
        <v>15638</v>
      </c>
      <c r="Q309" s="22">
        <v>14426</v>
      </c>
      <c r="R309" s="22">
        <v>16338</v>
      </c>
      <c r="S309" s="22">
        <f t="shared" si="56"/>
        <v>700</v>
      </c>
      <c r="T309" s="76">
        <f t="shared" si="57"/>
        <v>4.8523499237487867E-2</v>
      </c>
      <c r="U309" s="64">
        <v>0</v>
      </c>
      <c r="V309" s="74">
        <f t="shared" si="53"/>
        <v>14592</v>
      </c>
      <c r="W309" s="70">
        <f t="shared" si="58"/>
        <v>1634.044304</v>
      </c>
      <c r="X309" s="70">
        <f t="shared" si="61"/>
        <v>1578.49</v>
      </c>
      <c r="Y309" s="70">
        <f t="shared" si="59"/>
        <v>11379.465696000001</v>
      </c>
    </row>
    <row r="310" spans="1:25" x14ac:dyDescent="0.3">
      <c r="A310" s="4">
        <v>193</v>
      </c>
      <c r="B310" s="54">
        <v>999</v>
      </c>
      <c r="C310" s="52" t="s">
        <v>2288</v>
      </c>
      <c r="D310" s="58" t="s">
        <v>265</v>
      </c>
      <c r="E310" s="7">
        <v>38370</v>
      </c>
      <c r="F310" s="5" t="str">
        <f t="shared" si="62"/>
        <v>SIEIPEJAL</v>
      </c>
      <c r="G310" s="8" t="s">
        <v>180</v>
      </c>
      <c r="H310" s="8" t="s">
        <v>247</v>
      </c>
      <c r="I310" s="8" t="s">
        <v>56</v>
      </c>
      <c r="J310" s="5" t="s">
        <v>39</v>
      </c>
      <c r="K310" s="5" t="str">
        <f t="shared" si="54"/>
        <v>1 1 05 2 PR09 68</v>
      </c>
      <c r="L310" s="21" t="s">
        <v>1172</v>
      </c>
      <c r="M310" s="22">
        <v>13726</v>
      </c>
      <c r="N310" s="22">
        <v>1046</v>
      </c>
      <c r="O310" s="22">
        <v>866</v>
      </c>
      <c r="P310" s="22">
        <f t="shared" si="55"/>
        <v>15638</v>
      </c>
      <c r="Q310" s="22">
        <v>14426</v>
      </c>
      <c r="R310" s="22">
        <v>16338</v>
      </c>
      <c r="S310" s="22">
        <f t="shared" si="56"/>
        <v>700</v>
      </c>
      <c r="T310" s="76">
        <f t="shared" si="57"/>
        <v>4.8523499237487867E-2</v>
      </c>
      <c r="U310" s="64">
        <v>566</v>
      </c>
      <c r="V310" s="74">
        <f t="shared" si="53"/>
        <v>15158</v>
      </c>
      <c r="W310" s="70">
        <f t="shared" si="58"/>
        <v>1735.4715040000001</v>
      </c>
      <c r="X310" s="70">
        <f t="shared" si="61"/>
        <v>1578.49</v>
      </c>
      <c r="Y310" s="70">
        <f t="shared" si="59"/>
        <v>11844.038495999999</v>
      </c>
    </row>
    <row r="311" spans="1:25" x14ac:dyDescent="0.3">
      <c r="A311" s="4">
        <v>203</v>
      </c>
      <c r="B311" s="54">
        <v>1071</v>
      </c>
      <c r="C311" s="52" t="s">
        <v>2298</v>
      </c>
      <c r="D311" s="58" t="s">
        <v>279</v>
      </c>
      <c r="E311" s="7">
        <v>41518</v>
      </c>
      <c r="F311" s="5" t="str">
        <f t="shared" si="62"/>
        <v>SIEIPEJAL</v>
      </c>
      <c r="G311" s="8" t="s">
        <v>180</v>
      </c>
      <c r="H311" s="8" t="s">
        <v>271</v>
      </c>
      <c r="I311" s="8" t="s">
        <v>98</v>
      </c>
      <c r="J311" s="5" t="s">
        <v>39</v>
      </c>
      <c r="K311" s="5" t="str">
        <f t="shared" si="54"/>
        <v>1 1 05 2 PR15 80</v>
      </c>
      <c r="L311" s="21" t="s">
        <v>1172</v>
      </c>
      <c r="M311" s="22">
        <v>13726</v>
      </c>
      <c r="N311" s="22">
        <v>1046</v>
      </c>
      <c r="O311" s="22">
        <v>866</v>
      </c>
      <c r="P311" s="22">
        <f t="shared" si="55"/>
        <v>15638</v>
      </c>
      <c r="Q311" s="22">
        <v>14426</v>
      </c>
      <c r="R311" s="22">
        <v>16338</v>
      </c>
      <c r="S311" s="22">
        <f t="shared" si="56"/>
        <v>700</v>
      </c>
      <c r="T311" s="76">
        <f t="shared" si="57"/>
        <v>4.8523499237487867E-2</v>
      </c>
      <c r="U311" s="64">
        <v>283</v>
      </c>
      <c r="V311" s="74">
        <f t="shared" si="53"/>
        <v>14875</v>
      </c>
      <c r="W311" s="70">
        <f t="shared" si="58"/>
        <v>1684.7579040000001</v>
      </c>
      <c r="X311" s="70">
        <f t="shared" si="61"/>
        <v>1578.49</v>
      </c>
      <c r="Y311" s="70">
        <f t="shared" si="59"/>
        <v>11611.752096</v>
      </c>
    </row>
    <row r="312" spans="1:25" x14ac:dyDescent="0.3">
      <c r="A312" s="4">
        <v>204</v>
      </c>
      <c r="B312" s="54">
        <v>1643</v>
      </c>
      <c r="C312" s="52" t="s">
        <v>2299</v>
      </c>
      <c r="D312" s="58" t="s">
        <v>280</v>
      </c>
      <c r="E312" s="7">
        <v>42064</v>
      </c>
      <c r="F312" s="5" t="str">
        <f t="shared" si="62"/>
        <v>STIPEJAL</v>
      </c>
      <c r="G312" s="8" t="s">
        <v>180</v>
      </c>
      <c r="H312" s="8" t="s">
        <v>271</v>
      </c>
      <c r="I312" s="8" t="s">
        <v>56</v>
      </c>
      <c r="J312" s="5" t="s">
        <v>39</v>
      </c>
      <c r="K312" s="5" t="str">
        <f t="shared" si="54"/>
        <v>1 1 05 2 PR15 80</v>
      </c>
      <c r="L312" s="21" t="s">
        <v>1172</v>
      </c>
      <c r="M312" s="22">
        <v>13726</v>
      </c>
      <c r="N312" s="22">
        <v>1046</v>
      </c>
      <c r="O312" s="22">
        <v>866</v>
      </c>
      <c r="P312" s="22">
        <f t="shared" si="55"/>
        <v>15638</v>
      </c>
      <c r="Q312" s="22">
        <v>14426</v>
      </c>
      <c r="R312" s="22">
        <v>16338</v>
      </c>
      <c r="S312" s="22">
        <f t="shared" si="56"/>
        <v>700</v>
      </c>
      <c r="T312" s="76">
        <f t="shared" si="57"/>
        <v>4.8523499237487867E-2</v>
      </c>
      <c r="U312" s="64">
        <v>283</v>
      </c>
      <c r="V312" s="74">
        <f t="shared" si="53"/>
        <v>14875</v>
      </c>
      <c r="W312" s="70">
        <f t="shared" si="58"/>
        <v>1684.7579040000001</v>
      </c>
      <c r="X312" s="70">
        <f t="shared" si="61"/>
        <v>1578.49</v>
      </c>
      <c r="Y312" s="70">
        <f t="shared" si="59"/>
        <v>11611.752096</v>
      </c>
    </row>
    <row r="313" spans="1:25" x14ac:dyDescent="0.3">
      <c r="A313" s="4">
        <v>260</v>
      </c>
      <c r="B313" s="54">
        <v>2029</v>
      </c>
      <c r="C313" s="52" t="s">
        <v>2349</v>
      </c>
      <c r="D313" s="58" t="s">
        <v>350</v>
      </c>
      <c r="E313" s="7">
        <v>43192</v>
      </c>
      <c r="F313" s="5" t="str">
        <f t="shared" si="62"/>
        <v>SIEIPEJAL</v>
      </c>
      <c r="G313" s="6" t="s">
        <v>180</v>
      </c>
      <c r="H313" s="6" t="s">
        <v>348</v>
      </c>
      <c r="I313" s="8" t="s">
        <v>56</v>
      </c>
      <c r="J313" s="5" t="s">
        <v>39</v>
      </c>
      <c r="K313" s="5" t="str">
        <f t="shared" si="54"/>
        <v>1 1 05 2 PR31 79</v>
      </c>
      <c r="L313" s="21" t="s">
        <v>1172</v>
      </c>
      <c r="M313" s="22">
        <v>13726</v>
      </c>
      <c r="N313" s="22">
        <v>1046</v>
      </c>
      <c r="O313" s="22">
        <v>866</v>
      </c>
      <c r="P313" s="22">
        <f t="shared" si="55"/>
        <v>15638</v>
      </c>
      <c r="Q313" s="22">
        <v>14426</v>
      </c>
      <c r="R313" s="22">
        <v>16338</v>
      </c>
      <c r="S313" s="22">
        <f t="shared" si="56"/>
        <v>700</v>
      </c>
      <c r="T313" s="76">
        <f t="shared" si="57"/>
        <v>4.8523499237487867E-2</v>
      </c>
      <c r="U313" s="64">
        <v>0</v>
      </c>
      <c r="V313" s="74">
        <f t="shared" si="53"/>
        <v>14592</v>
      </c>
      <c r="W313" s="70">
        <f t="shared" si="58"/>
        <v>1634.044304</v>
      </c>
      <c r="X313" s="70">
        <f t="shared" si="61"/>
        <v>1578.49</v>
      </c>
      <c r="Y313" s="70">
        <f t="shared" si="59"/>
        <v>11379.465696000001</v>
      </c>
    </row>
    <row r="314" spans="1:25" x14ac:dyDescent="0.3">
      <c r="A314" s="4">
        <v>261</v>
      </c>
      <c r="B314" s="54">
        <v>823</v>
      </c>
      <c r="C314" s="52" t="s">
        <v>2350</v>
      </c>
      <c r="D314" s="58" t="s">
        <v>351</v>
      </c>
      <c r="E314" s="7">
        <v>37653</v>
      </c>
      <c r="F314" s="5" t="str">
        <f t="shared" si="62"/>
        <v>STIPEJAL</v>
      </c>
      <c r="G314" s="6" t="s">
        <v>180</v>
      </c>
      <c r="H314" s="6" t="s">
        <v>348</v>
      </c>
      <c r="I314" s="8" t="s">
        <v>56</v>
      </c>
      <c r="J314" s="5" t="s">
        <v>39</v>
      </c>
      <c r="K314" s="5" t="str">
        <f t="shared" si="54"/>
        <v>1 1 05 2 PR31 79</v>
      </c>
      <c r="L314" s="21" t="s">
        <v>1172</v>
      </c>
      <c r="M314" s="22">
        <v>13726</v>
      </c>
      <c r="N314" s="22">
        <v>1046</v>
      </c>
      <c r="O314" s="22">
        <v>866</v>
      </c>
      <c r="P314" s="22">
        <f t="shared" si="55"/>
        <v>15638</v>
      </c>
      <c r="Q314" s="22">
        <v>14426</v>
      </c>
      <c r="R314" s="22">
        <v>16338</v>
      </c>
      <c r="S314" s="22">
        <f t="shared" si="56"/>
        <v>700</v>
      </c>
      <c r="T314" s="76">
        <f t="shared" si="57"/>
        <v>4.8523499237487867E-2</v>
      </c>
      <c r="U314" s="64">
        <v>566</v>
      </c>
      <c r="V314" s="74">
        <f t="shared" si="53"/>
        <v>15158</v>
      </c>
      <c r="W314" s="70">
        <f t="shared" si="58"/>
        <v>1735.4715040000001</v>
      </c>
      <c r="X314" s="70">
        <f t="shared" si="61"/>
        <v>1578.49</v>
      </c>
      <c r="Y314" s="70">
        <f t="shared" si="59"/>
        <v>11844.038495999999</v>
      </c>
    </row>
    <row r="315" spans="1:25" x14ac:dyDescent="0.3">
      <c r="A315" s="4">
        <v>309</v>
      </c>
      <c r="B315" s="54">
        <v>1250</v>
      </c>
      <c r="C315" s="52" t="s">
        <v>2392</v>
      </c>
      <c r="D315" s="59" t="s">
        <v>411</v>
      </c>
      <c r="E315" s="7">
        <v>43282</v>
      </c>
      <c r="F315" s="5" t="str">
        <f t="shared" si="62"/>
        <v>SUTIPEJAL</v>
      </c>
      <c r="G315" s="8" t="s">
        <v>357</v>
      </c>
      <c r="H315" s="9" t="s">
        <v>384</v>
      </c>
      <c r="I315" s="8" t="s">
        <v>412</v>
      </c>
      <c r="J315" s="5" t="s">
        <v>39</v>
      </c>
      <c r="K315" s="5" t="str">
        <f t="shared" si="54"/>
        <v>1 1 06 1 PR05 60</v>
      </c>
      <c r="L315" s="21" t="s">
        <v>1172</v>
      </c>
      <c r="M315" s="22">
        <v>13726</v>
      </c>
      <c r="N315" s="22">
        <v>1046</v>
      </c>
      <c r="O315" s="22">
        <v>866</v>
      </c>
      <c r="P315" s="22">
        <f t="shared" si="55"/>
        <v>15638</v>
      </c>
      <c r="Q315" s="22">
        <v>14426</v>
      </c>
      <c r="R315" s="22">
        <v>16338</v>
      </c>
      <c r="S315" s="22">
        <f t="shared" si="56"/>
        <v>700</v>
      </c>
      <c r="T315" s="76">
        <f t="shared" si="57"/>
        <v>4.8523499237487867E-2</v>
      </c>
      <c r="U315" s="64">
        <v>0</v>
      </c>
      <c r="V315" s="74">
        <f t="shared" si="53"/>
        <v>14592</v>
      </c>
      <c r="W315" s="70">
        <f t="shared" si="58"/>
        <v>1634.044304</v>
      </c>
      <c r="X315" s="70">
        <f t="shared" si="61"/>
        <v>1578.49</v>
      </c>
      <c r="Y315" s="70">
        <f t="shared" si="59"/>
        <v>11379.465696000001</v>
      </c>
    </row>
    <row r="316" spans="1:25" x14ac:dyDescent="0.3">
      <c r="A316" s="4">
        <v>310</v>
      </c>
      <c r="B316" s="54">
        <v>1234</v>
      </c>
      <c r="C316" s="52" t="s">
        <v>2393</v>
      </c>
      <c r="D316" s="58" t="s">
        <v>413</v>
      </c>
      <c r="E316" s="7">
        <v>41518</v>
      </c>
      <c r="F316" s="5" t="str">
        <f t="shared" si="62"/>
        <v>SIEIPEJAL</v>
      </c>
      <c r="G316" s="8" t="s">
        <v>357</v>
      </c>
      <c r="H316" s="9" t="s">
        <v>384</v>
      </c>
      <c r="I316" s="8" t="s">
        <v>56</v>
      </c>
      <c r="J316" s="5" t="s">
        <v>39</v>
      </c>
      <c r="K316" s="5" t="str">
        <f t="shared" si="54"/>
        <v>1 1 06 1 PR05 60</v>
      </c>
      <c r="L316" s="21" t="s">
        <v>1172</v>
      </c>
      <c r="M316" s="22">
        <v>13726</v>
      </c>
      <c r="N316" s="22">
        <v>1046</v>
      </c>
      <c r="O316" s="22">
        <v>866</v>
      </c>
      <c r="P316" s="22">
        <f t="shared" si="55"/>
        <v>15638</v>
      </c>
      <c r="Q316" s="22">
        <v>14426</v>
      </c>
      <c r="R316" s="22">
        <v>16338</v>
      </c>
      <c r="S316" s="22">
        <f t="shared" si="56"/>
        <v>700</v>
      </c>
      <c r="T316" s="76">
        <f t="shared" si="57"/>
        <v>4.8523499237487867E-2</v>
      </c>
      <c r="U316" s="64">
        <v>283</v>
      </c>
      <c r="V316" s="74">
        <f t="shared" si="53"/>
        <v>14875</v>
      </c>
      <c r="W316" s="70">
        <f t="shared" si="58"/>
        <v>1684.7579040000001</v>
      </c>
      <c r="X316" s="70">
        <f t="shared" si="61"/>
        <v>1578.49</v>
      </c>
      <c r="Y316" s="70">
        <f t="shared" si="59"/>
        <v>11611.752096</v>
      </c>
    </row>
    <row r="317" spans="1:25" x14ac:dyDescent="0.3">
      <c r="A317" s="4">
        <v>338</v>
      </c>
      <c r="B317" s="54">
        <v>139</v>
      </c>
      <c r="C317" s="52" t="s">
        <v>2417</v>
      </c>
      <c r="D317" s="58" t="s">
        <v>446</v>
      </c>
      <c r="E317" s="7">
        <v>33779</v>
      </c>
      <c r="F317" s="5" t="str">
        <f t="shared" si="62"/>
        <v>SIEIPEJAL</v>
      </c>
      <c r="G317" s="8" t="s">
        <v>357</v>
      </c>
      <c r="H317" s="8" t="s">
        <v>433</v>
      </c>
      <c r="I317" s="8" t="s">
        <v>412</v>
      </c>
      <c r="J317" s="5" t="s">
        <v>39</v>
      </c>
      <c r="K317" s="5" t="str">
        <f t="shared" si="54"/>
        <v>1 1 06 2 PR06 62</v>
      </c>
      <c r="L317" s="21" t="s">
        <v>1172</v>
      </c>
      <c r="M317" s="22">
        <v>13726</v>
      </c>
      <c r="N317" s="22">
        <v>1046</v>
      </c>
      <c r="O317" s="22">
        <v>866</v>
      </c>
      <c r="P317" s="22">
        <f t="shared" si="55"/>
        <v>15638</v>
      </c>
      <c r="Q317" s="22">
        <v>14426</v>
      </c>
      <c r="R317" s="22">
        <v>16338</v>
      </c>
      <c r="S317" s="22">
        <f t="shared" si="56"/>
        <v>700</v>
      </c>
      <c r="T317" s="76">
        <f t="shared" si="57"/>
        <v>4.8523499237487867E-2</v>
      </c>
      <c r="U317" s="64">
        <v>850</v>
      </c>
      <c r="V317" s="74">
        <f t="shared" si="53"/>
        <v>15442</v>
      </c>
      <c r="W317" s="70">
        <f t="shared" si="58"/>
        <v>1786.3643040000002</v>
      </c>
      <c r="X317" s="70">
        <f t="shared" si="61"/>
        <v>1578.49</v>
      </c>
      <c r="Y317" s="70">
        <f t="shared" si="59"/>
        <v>12077.145696</v>
      </c>
    </row>
    <row r="318" spans="1:25" x14ac:dyDescent="0.3">
      <c r="A318" s="4">
        <v>360</v>
      </c>
      <c r="B318" s="54">
        <v>797</v>
      </c>
      <c r="C318" s="52" t="s">
        <v>2438</v>
      </c>
      <c r="D318" s="58" t="s">
        <v>479</v>
      </c>
      <c r="E318" s="7">
        <v>37628</v>
      </c>
      <c r="F318" s="5" t="str">
        <f t="shared" si="62"/>
        <v>SIEIPEJAL</v>
      </c>
      <c r="G318" s="8" t="s">
        <v>454</v>
      </c>
      <c r="H318" s="8" t="s">
        <v>475</v>
      </c>
      <c r="I318" s="8" t="s">
        <v>56</v>
      </c>
      <c r="J318" s="5" t="s">
        <v>39</v>
      </c>
      <c r="K318" s="5" t="str">
        <f t="shared" si="54"/>
        <v>1 1 07 2 PR07 65</v>
      </c>
      <c r="L318" s="21" t="s">
        <v>1172</v>
      </c>
      <c r="M318" s="22">
        <v>13726</v>
      </c>
      <c r="N318" s="22">
        <v>1046</v>
      </c>
      <c r="O318" s="22">
        <v>866</v>
      </c>
      <c r="P318" s="22">
        <f t="shared" si="55"/>
        <v>15638</v>
      </c>
      <c r="Q318" s="22">
        <v>14426</v>
      </c>
      <c r="R318" s="22">
        <v>16338</v>
      </c>
      <c r="S318" s="22">
        <f t="shared" si="56"/>
        <v>700</v>
      </c>
      <c r="T318" s="76">
        <f t="shared" si="57"/>
        <v>4.8523499237487867E-2</v>
      </c>
      <c r="U318" s="64">
        <v>566</v>
      </c>
      <c r="V318" s="74">
        <f t="shared" si="53"/>
        <v>15158</v>
      </c>
      <c r="W318" s="70">
        <f t="shared" si="58"/>
        <v>1735.4715040000001</v>
      </c>
      <c r="X318" s="70">
        <f t="shared" si="61"/>
        <v>1578.49</v>
      </c>
      <c r="Y318" s="70">
        <f t="shared" si="59"/>
        <v>11844.038495999999</v>
      </c>
    </row>
    <row r="319" spans="1:25" x14ac:dyDescent="0.3">
      <c r="A319" s="4">
        <v>384</v>
      </c>
      <c r="B319" s="54">
        <v>140</v>
      </c>
      <c r="C319" s="52" t="s">
        <v>2462</v>
      </c>
      <c r="D319" s="58" t="s">
        <v>509</v>
      </c>
      <c r="E319" s="7">
        <v>33791</v>
      </c>
      <c r="F319" s="5" t="str">
        <f t="shared" si="62"/>
        <v>STIPEJAL</v>
      </c>
      <c r="G319" s="8" t="s">
        <v>454</v>
      </c>
      <c r="H319" s="8" t="s">
        <v>499</v>
      </c>
      <c r="I319" s="8" t="s">
        <v>56</v>
      </c>
      <c r="J319" s="5" t="s">
        <v>39</v>
      </c>
      <c r="K319" s="5" t="str">
        <f t="shared" si="54"/>
        <v>1 1 07 2 PR07 92</v>
      </c>
      <c r="L319" s="21" t="s">
        <v>1172</v>
      </c>
      <c r="M319" s="22">
        <v>13726</v>
      </c>
      <c r="N319" s="22">
        <v>1046</v>
      </c>
      <c r="O319" s="22">
        <v>866</v>
      </c>
      <c r="P319" s="22">
        <f t="shared" si="55"/>
        <v>15638</v>
      </c>
      <c r="Q319" s="22">
        <v>14426</v>
      </c>
      <c r="R319" s="22">
        <v>16338</v>
      </c>
      <c r="S319" s="22">
        <f t="shared" si="56"/>
        <v>700</v>
      </c>
      <c r="T319" s="76">
        <f t="shared" si="57"/>
        <v>4.8523499237487867E-2</v>
      </c>
      <c r="U319" s="64">
        <v>850</v>
      </c>
      <c r="V319" s="74">
        <f t="shared" si="53"/>
        <v>15442</v>
      </c>
      <c r="W319" s="70">
        <f t="shared" si="58"/>
        <v>1786.3643040000002</v>
      </c>
      <c r="X319" s="70">
        <f t="shared" si="61"/>
        <v>1578.49</v>
      </c>
      <c r="Y319" s="70">
        <f t="shared" si="59"/>
        <v>12077.145696</v>
      </c>
    </row>
    <row r="320" spans="1:25" hidden="1" x14ac:dyDescent="0.3">
      <c r="A320" s="4">
        <v>314</v>
      </c>
      <c r="B320" s="54">
        <v>2096</v>
      </c>
      <c r="C320" s="52" t="s">
        <v>2396</v>
      </c>
      <c r="D320" s="58" t="s">
        <v>249</v>
      </c>
      <c r="E320" s="7">
        <v>43440</v>
      </c>
      <c r="F320" s="5" t="str">
        <f>IFERROR(VLOOKUP(#REF!,SINDICATO,5,FALSE),"N/A")</f>
        <v>N/A</v>
      </c>
      <c r="G320" s="8" t="s">
        <v>357</v>
      </c>
      <c r="H320" s="9" t="s">
        <v>417</v>
      </c>
      <c r="I320" s="8" t="s">
        <v>418</v>
      </c>
      <c r="J320" s="5" t="s">
        <v>13</v>
      </c>
      <c r="K320" s="5" t="str">
        <f t="shared" si="54"/>
        <v>1 1 06 1 PR29 53</v>
      </c>
      <c r="L320" s="21" t="s">
        <v>1188</v>
      </c>
      <c r="M320" s="22">
        <v>47094</v>
      </c>
      <c r="N320" s="22">
        <v>1920</v>
      </c>
      <c r="O320" s="22">
        <v>1376</v>
      </c>
      <c r="P320" s="22">
        <f t="shared" si="55"/>
        <v>50390</v>
      </c>
      <c r="Q320" s="22">
        <v>47094</v>
      </c>
      <c r="R320" s="22">
        <v>50390</v>
      </c>
      <c r="S320" s="22">
        <f t="shared" si="56"/>
        <v>0</v>
      </c>
      <c r="T320" s="76">
        <f t="shared" si="57"/>
        <v>0</v>
      </c>
      <c r="U320" s="64">
        <v>0</v>
      </c>
      <c r="V320" s="74">
        <f t="shared" si="53"/>
        <v>48470</v>
      </c>
      <c r="W320" s="70">
        <f t="shared" si="58"/>
        <v>7704.9819040000002</v>
      </c>
      <c r="X320" s="70">
        <f t="shared" si="61"/>
        <v>5415.81</v>
      </c>
      <c r="Y320" s="70">
        <f t="shared" si="59"/>
        <v>35349.208096000002</v>
      </c>
    </row>
    <row r="321" spans="1:25" x14ac:dyDescent="0.3">
      <c r="A321" s="4">
        <v>385</v>
      </c>
      <c r="B321" s="54">
        <v>1393</v>
      </c>
      <c r="C321" s="52" t="s">
        <v>2463</v>
      </c>
      <c r="D321" s="58" t="s">
        <v>510</v>
      </c>
      <c r="E321" s="7">
        <v>42385</v>
      </c>
      <c r="F321" s="5" t="str">
        <f t="shared" ref="F321:F352" si="63">IFERROR(VLOOKUP(B321,SINDICATO,5,FALSE),"N/A")</f>
        <v>SIEIPEJAL</v>
      </c>
      <c r="G321" s="8" t="s">
        <v>454</v>
      </c>
      <c r="H321" s="8" t="s">
        <v>499</v>
      </c>
      <c r="I321" s="8" t="s">
        <v>56</v>
      </c>
      <c r="J321" s="5" t="s">
        <v>39</v>
      </c>
      <c r="K321" s="5" t="str">
        <f t="shared" si="54"/>
        <v>1 1 07 2 PR07 92</v>
      </c>
      <c r="L321" s="21" t="s">
        <v>1172</v>
      </c>
      <c r="M321" s="22">
        <v>13726</v>
      </c>
      <c r="N321" s="22">
        <v>1046</v>
      </c>
      <c r="O321" s="22">
        <v>866</v>
      </c>
      <c r="P321" s="22">
        <f t="shared" si="55"/>
        <v>15638</v>
      </c>
      <c r="Q321" s="22">
        <v>14426</v>
      </c>
      <c r="R321" s="22">
        <v>16338</v>
      </c>
      <c r="S321" s="22">
        <f t="shared" si="56"/>
        <v>700</v>
      </c>
      <c r="T321" s="76">
        <f t="shared" si="57"/>
        <v>4.8523499237487867E-2</v>
      </c>
      <c r="U321" s="64">
        <v>283</v>
      </c>
      <c r="V321" s="74">
        <f t="shared" si="53"/>
        <v>14875</v>
      </c>
      <c r="W321" s="70">
        <f t="shared" si="58"/>
        <v>1684.7579040000001</v>
      </c>
      <c r="X321" s="70">
        <f t="shared" si="61"/>
        <v>1578.49</v>
      </c>
      <c r="Y321" s="70">
        <f t="shared" si="59"/>
        <v>11611.752096</v>
      </c>
    </row>
    <row r="322" spans="1:25" x14ac:dyDescent="0.3">
      <c r="A322" s="4">
        <v>398</v>
      </c>
      <c r="B322" s="54">
        <v>837</v>
      </c>
      <c r="C322" s="52" t="s">
        <v>2476</v>
      </c>
      <c r="D322" s="58" t="s">
        <v>529</v>
      </c>
      <c r="E322" s="7">
        <v>39129</v>
      </c>
      <c r="F322" s="5" t="str">
        <f t="shared" si="63"/>
        <v>SIEIPEJAL</v>
      </c>
      <c r="G322" s="8" t="s">
        <v>454</v>
      </c>
      <c r="H322" s="8" t="s">
        <v>524</v>
      </c>
      <c r="I322" s="8" t="s">
        <v>56</v>
      </c>
      <c r="J322" s="5" t="s">
        <v>39</v>
      </c>
      <c r="K322" s="5" t="str">
        <f t="shared" si="54"/>
        <v>1 1 07 2 PR08 86</v>
      </c>
      <c r="L322" s="21" t="s">
        <v>1172</v>
      </c>
      <c r="M322" s="22">
        <v>13726</v>
      </c>
      <c r="N322" s="22">
        <v>1046</v>
      </c>
      <c r="O322" s="22">
        <v>866</v>
      </c>
      <c r="P322" s="22">
        <f t="shared" si="55"/>
        <v>15638</v>
      </c>
      <c r="Q322" s="22">
        <v>14426</v>
      </c>
      <c r="R322" s="22">
        <v>16338</v>
      </c>
      <c r="S322" s="22">
        <f t="shared" si="56"/>
        <v>700</v>
      </c>
      <c r="T322" s="76">
        <f t="shared" si="57"/>
        <v>4.8523499237487867E-2</v>
      </c>
      <c r="U322" s="64">
        <v>566</v>
      </c>
      <c r="V322" s="74">
        <f t="shared" si="53"/>
        <v>15158</v>
      </c>
      <c r="W322" s="70">
        <f t="shared" si="58"/>
        <v>1735.4715040000001</v>
      </c>
      <c r="X322" s="70">
        <f t="shared" si="61"/>
        <v>1578.49</v>
      </c>
      <c r="Y322" s="70">
        <f t="shared" si="59"/>
        <v>11844.038495999999</v>
      </c>
    </row>
    <row r="323" spans="1:25" x14ac:dyDescent="0.3">
      <c r="A323" s="4">
        <v>399</v>
      </c>
      <c r="B323" s="54">
        <v>1204</v>
      </c>
      <c r="C323" s="52" t="s">
        <v>2477</v>
      </c>
      <c r="D323" s="58" t="s">
        <v>530</v>
      </c>
      <c r="E323" s="7">
        <v>39771</v>
      </c>
      <c r="F323" s="5" t="str">
        <f t="shared" si="63"/>
        <v>SUTIPEJAL</v>
      </c>
      <c r="G323" s="8" t="s">
        <v>454</v>
      </c>
      <c r="H323" s="8" t="s">
        <v>524</v>
      </c>
      <c r="I323" s="8" t="s">
        <v>56</v>
      </c>
      <c r="J323" s="5" t="s">
        <v>39</v>
      </c>
      <c r="K323" s="5" t="str">
        <f t="shared" si="54"/>
        <v>1 1 07 2 PR08 86</v>
      </c>
      <c r="L323" s="21" t="s">
        <v>1172</v>
      </c>
      <c r="M323" s="22">
        <v>13726</v>
      </c>
      <c r="N323" s="22">
        <v>1046</v>
      </c>
      <c r="O323" s="22">
        <v>866</v>
      </c>
      <c r="P323" s="22">
        <f t="shared" si="55"/>
        <v>15638</v>
      </c>
      <c r="Q323" s="22">
        <v>14426</v>
      </c>
      <c r="R323" s="22">
        <v>16338</v>
      </c>
      <c r="S323" s="22">
        <f t="shared" si="56"/>
        <v>700</v>
      </c>
      <c r="T323" s="76">
        <f t="shared" si="57"/>
        <v>4.8523499237487867E-2</v>
      </c>
      <c r="U323" s="64">
        <v>425</v>
      </c>
      <c r="V323" s="74">
        <f t="shared" si="53"/>
        <v>15017</v>
      </c>
      <c r="W323" s="70">
        <f t="shared" si="58"/>
        <v>1710.2043040000001</v>
      </c>
      <c r="X323" s="70">
        <f t="shared" si="61"/>
        <v>1578.49</v>
      </c>
      <c r="Y323" s="70">
        <f t="shared" si="59"/>
        <v>11728.305695999999</v>
      </c>
    </row>
    <row r="324" spans="1:25" x14ac:dyDescent="0.3">
      <c r="A324" s="4">
        <v>464</v>
      </c>
      <c r="B324" s="54">
        <v>121</v>
      </c>
      <c r="C324" s="52" t="s">
        <v>2539</v>
      </c>
      <c r="D324" s="59" t="s">
        <v>597</v>
      </c>
      <c r="E324" s="7">
        <v>33543</v>
      </c>
      <c r="F324" s="5" t="str">
        <f t="shared" si="63"/>
        <v>SIEIPEJAL</v>
      </c>
      <c r="G324" s="8" t="s">
        <v>454</v>
      </c>
      <c r="H324" s="6" t="s">
        <v>598</v>
      </c>
      <c r="I324" s="8" t="s">
        <v>56</v>
      </c>
      <c r="J324" s="5" t="s">
        <v>39</v>
      </c>
      <c r="K324" s="5" t="str">
        <f t="shared" si="54"/>
        <v>1 1 07 2 PR08 96</v>
      </c>
      <c r="L324" s="21" t="s">
        <v>1172</v>
      </c>
      <c r="M324" s="22">
        <v>13726</v>
      </c>
      <c r="N324" s="22">
        <v>1046</v>
      </c>
      <c r="O324" s="22">
        <v>866</v>
      </c>
      <c r="P324" s="22">
        <f t="shared" si="55"/>
        <v>15638</v>
      </c>
      <c r="Q324" s="22">
        <v>14426</v>
      </c>
      <c r="R324" s="22">
        <v>16338</v>
      </c>
      <c r="S324" s="22">
        <f t="shared" si="56"/>
        <v>700</v>
      </c>
      <c r="T324" s="76">
        <f t="shared" si="57"/>
        <v>4.8523499237487867E-2</v>
      </c>
      <c r="U324" s="64">
        <v>850</v>
      </c>
      <c r="V324" s="74">
        <f t="shared" si="53"/>
        <v>15442</v>
      </c>
      <c r="W324" s="70">
        <f t="shared" si="58"/>
        <v>1786.3643040000002</v>
      </c>
      <c r="X324" s="70">
        <f t="shared" si="61"/>
        <v>1578.49</v>
      </c>
      <c r="Y324" s="70">
        <f t="shared" si="59"/>
        <v>12077.145696</v>
      </c>
    </row>
    <row r="325" spans="1:25" x14ac:dyDescent="0.3">
      <c r="A325" s="4">
        <v>473</v>
      </c>
      <c r="B325" s="54">
        <v>1049</v>
      </c>
      <c r="C325" s="52" t="s">
        <v>2548</v>
      </c>
      <c r="D325" s="59" t="s">
        <v>611</v>
      </c>
      <c r="E325" s="7">
        <v>38666</v>
      </c>
      <c r="F325" s="5" t="str">
        <f t="shared" si="63"/>
        <v>STIPEJAL</v>
      </c>
      <c r="G325" s="8" t="s">
        <v>602</v>
      </c>
      <c r="H325" s="8" t="s">
        <v>603</v>
      </c>
      <c r="I325" s="8" t="s">
        <v>56</v>
      </c>
      <c r="J325" s="5" t="s">
        <v>39</v>
      </c>
      <c r="K325" s="5" t="str">
        <f t="shared" si="54"/>
        <v>1 2 08 3 PR16 82</v>
      </c>
      <c r="L325" s="21" t="s">
        <v>1172</v>
      </c>
      <c r="M325" s="22">
        <v>13726</v>
      </c>
      <c r="N325" s="22">
        <v>1046</v>
      </c>
      <c r="O325" s="22">
        <v>866</v>
      </c>
      <c r="P325" s="22">
        <f t="shared" si="55"/>
        <v>15638</v>
      </c>
      <c r="Q325" s="22">
        <v>14426</v>
      </c>
      <c r="R325" s="22">
        <v>16338</v>
      </c>
      <c r="S325" s="22">
        <f t="shared" si="56"/>
        <v>700</v>
      </c>
      <c r="T325" s="76">
        <f t="shared" si="57"/>
        <v>4.8523499237487867E-2</v>
      </c>
      <c r="U325" s="64">
        <v>566</v>
      </c>
      <c r="V325" s="74">
        <f t="shared" si="53"/>
        <v>15158</v>
      </c>
      <c r="W325" s="70">
        <f t="shared" si="58"/>
        <v>1735.4715040000001</v>
      </c>
      <c r="X325" s="70">
        <f t="shared" si="61"/>
        <v>1578.49</v>
      </c>
      <c r="Y325" s="70">
        <f t="shared" si="59"/>
        <v>11844.038495999999</v>
      </c>
    </row>
    <row r="326" spans="1:25" x14ac:dyDescent="0.3">
      <c r="A326" s="4">
        <v>474</v>
      </c>
      <c r="B326" s="54">
        <v>1188</v>
      </c>
      <c r="C326" s="52" t="s">
        <v>2549</v>
      </c>
      <c r="D326" s="58" t="s">
        <v>612</v>
      </c>
      <c r="E326" s="7">
        <v>41518</v>
      </c>
      <c r="F326" s="5" t="str">
        <f t="shared" si="63"/>
        <v>STIPEJAL</v>
      </c>
      <c r="G326" s="8" t="s">
        <v>602</v>
      </c>
      <c r="H326" s="8" t="s">
        <v>603</v>
      </c>
      <c r="I326" s="8" t="s">
        <v>98</v>
      </c>
      <c r="J326" s="5" t="s">
        <v>39</v>
      </c>
      <c r="K326" s="5" t="str">
        <f t="shared" si="54"/>
        <v>1 2 08 3 PR16 82</v>
      </c>
      <c r="L326" s="21" t="s">
        <v>1172</v>
      </c>
      <c r="M326" s="22">
        <v>13726</v>
      </c>
      <c r="N326" s="22">
        <v>1046</v>
      </c>
      <c r="O326" s="22">
        <v>866</v>
      </c>
      <c r="P326" s="22">
        <f t="shared" si="55"/>
        <v>15638</v>
      </c>
      <c r="Q326" s="22">
        <v>14426</v>
      </c>
      <c r="R326" s="22">
        <v>16338</v>
      </c>
      <c r="S326" s="22">
        <f t="shared" si="56"/>
        <v>700</v>
      </c>
      <c r="T326" s="76">
        <f t="shared" si="57"/>
        <v>4.8523499237487867E-2</v>
      </c>
      <c r="U326" s="64">
        <v>283</v>
      </c>
      <c r="V326" s="74">
        <f t="shared" si="53"/>
        <v>14875</v>
      </c>
      <c r="W326" s="70">
        <f t="shared" si="58"/>
        <v>1684.7579040000001</v>
      </c>
      <c r="X326" s="70">
        <f t="shared" si="61"/>
        <v>1578.49</v>
      </c>
      <c r="Y326" s="70">
        <f t="shared" si="59"/>
        <v>11611.752096</v>
      </c>
    </row>
    <row r="327" spans="1:25" x14ac:dyDescent="0.3">
      <c r="A327" s="4">
        <v>475</v>
      </c>
      <c r="B327" s="54">
        <v>1225</v>
      </c>
      <c r="C327" s="52" t="s">
        <v>2550</v>
      </c>
      <c r="D327" s="58" t="s">
        <v>613</v>
      </c>
      <c r="E327" s="7">
        <v>43116</v>
      </c>
      <c r="F327" s="5" t="str">
        <f t="shared" si="63"/>
        <v>SUTIPEJAL</v>
      </c>
      <c r="G327" s="8" t="s">
        <v>602</v>
      </c>
      <c r="H327" s="8" t="s">
        <v>603</v>
      </c>
      <c r="I327" s="8" t="s">
        <v>56</v>
      </c>
      <c r="J327" s="5" t="s">
        <v>39</v>
      </c>
      <c r="K327" s="5" t="str">
        <f t="shared" si="54"/>
        <v>1 2 08 3 PR16 82</v>
      </c>
      <c r="L327" s="21" t="s">
        <v>1172</v>
      </c>
      <c r="M327" s="22">
        <v>13726</v>
      </c>
      <c r="N327" s="22">
        <v>1046</v>
      </c>
      <c r="O327" s="22">
        <v>866</v>
      </c>
      <c r="P327" s="22">
        <f t="shared" si="55"/>
        <v>15638</v>
      </c>
      <c r="Q327" s="22">
        <v>14426</v>
      </c>
      <c r="R327" s="22">
        <v>16338</v>
      </c>
      <c r="S327" s="22">
        <f t="shared" si="56"/>
        <v>700</v>
      </c>
      <c r="T327" s="76">
        <f t="shared" si="57"/>
        <v>4.8523499237487867E-2</v>
      </c>
      <c r="U327" s="64">
        <v>0</v>
      </c>
      <c r="V327" s="74">
        <f t="shared" ref="V327:V390" si="64">O327+M327+U327</f>
        <v>14592</v>
      </c>
      <c r="W327" s="70">
        <f t="shared" si="58"/>
        <v>1634.044304</v>
      </c>
      <c r="X327" s="70">
        <f t="shared" si="61"/>
        <v>1578.49</v>
      </c>
      <c r="Y327" s="70">
        <f t="shared" si="59"/>
        <v>11379.465696000001</v>
      </c>
    </row>
    <row r="328" spans="1:25" x14ac:dyDescent="0.3">
      <c r="A328" s="4">
        <v>488</v>
      </c>
      <c r="B328" s="54">
        <v>107</v>
      </c>
      <c r="C328" s="52" t="s">
        <v>2562</v>
      </c>
      <c r="D328" s="59" t="s">
        <v>628</v>
      </c>
      <c r="E328" s="7">
        <v>33302</v>
      </c>
      <c r="F328" s="5" t="str">
        <f t="shared" si="63"/>
        <v>SIEIPEJAL</v>
      </c>
      <c r="G328" s="6" t="s">
        <v>602</v>
      </c>
      <c r="H328" s="8" t="s">
        <v>624</v>
      </c>
      <c r="I328" s="9" t="s">
        <v>98</v>
      </c>
      <c r="J328" s="5" t="s">
        <v>39</v>
      </c>
      <c r="K328" s="5" t="str">
        <f t="shared" si="54"/>
        <v>1 2 08 3 PR17 83</v>
      </c>
      <c r="L328" s="21" t="s">
        <v>1172</v>
      </c>
      <c r="M328" s="22">
        <v>13726</v>
      </c>
      <c r="N328" s="22">
        <v>1046</v>
      </c>
      <c r="O328" s="22">
        <v>866</v>
      </c>
      <c r="P328" s="22">
        <f t="shared" si="55"/>
        <v>15638</v>
      </c>
      <c r="Q328" s="22">
        <v>14426</v>
      </c>
      <c r="R328" s="22">
        <v>16338</v>
      </c>
      <c r="S328" s="22">
        <f t="shared" si="56"/>
        <v>700</v>
      </c>
      <c r="T328" s="76">
        <f t="shared" si="57"/>
        <v>4.8523499237487867E-2</v>
      </c>
      <c r="U328" s="64">
        <v>850</v>
      </c>
      <c r="V328" s="74">
        <f t="shared" si="64"/>
        <v>15442</v>
      </c>
      <c r="W328" s="70">
        <f t="shared" si="58"/>
        <v>1786.3643040000002</v>
      </c>
      <c r="X328" s="70">
        <f t="shared" si="61"/>
        <v>1578.49</v>
      </c>
      <c r="Y328" s="70">
        <f t="shared" si="59"/>
        <v>12077.145696</v>
      </c>
    </row>
    <row r="329" spans="1:25" x14ac:dyDescent="0.3">
      <c r="A329" s="4">
        <v>489</v>
      </c>
      <c r="B329" s="54">
        <v>160</v>
      </c>
      <c r="C329" s="52" t="s">
        <v>2563</v>
      </c>
      <c r="D329" s="59" t="s">
        <v>629</v>
      </c>
      <c r="E329" s="7">
        <v>34053</v>
      </c>
      <c r="F329" s="5" t="str">
        <f t="shared" si="63"/>
        <v>SIEIPEJAL</v>
      </c>
      <c r="G329" s="6" t="s">
        <v>602</v>
      </c>
      <c r="H329" s="8" t="s">
        <v>624</v>
      </c>
      <c r="I329" s="9" t="s">
        <v>56</v>
      </c>
      <c r="J329" s="5" t="s">
        <v>39</v>
      </c>
      <c r="K329" s="5" t="str">
        <f t="shared" si="54"/>
        <v>1 2 08 3 PR17 83</v>
      </c>
      <c r="L329" s="21" t="s">
        <v>1172</v>
      </c>
      <c r="M329" s="22">
        <v>13726</v>
      </c>
      <c r="N329" s="22">
        <v>1046</v>
      </c>
      <c r="O329" s="22">
        <v>866</v>
      </c>
      <c r="P329" s="22">
        <f t="shared" si="55"/>
        <v>15638</v>
      </c>
      <c r="Q329" s="22">
        <v>14426</v>
      </c>
      <c r="R329" s="22">
        <v>16338</v>
      </c>
      <c r="S329" s="22">
        <f t="shared" si="56"/>
        <v>700</v>
      </c>
      <c r="T329" s="76">
        <f t="shared" si="57"/>
        <v>4.8523499237487867E-2</v>
      </c>
      <c r="U329" s="64">
        <v>850</v>
      </c>
      <c r="V329" s="74">
        <f t="shared" si="64"/>
        <v>15442</v>
      </c>
      <c r="W329" s="70">
        <f t="shared" si="58"/>
        <v>1786.3643040000002</v>
      </c>
      <c r="X329" s="70">
        <f t="shared" si="61"/>
        <v>1578.49</v>
      </c>
      <c r="Y329" s="70">
        <f t="shared" si="59"/>
        <v>12077.145696</v>
      </c>
    </row>
    <row r="330" spans="1:25" x14ac:dyDescent="0.3">
      <c r="A330" s="4">
        <v>490</v>
      </c>
      <c r="B330" s="54">
        <v>552</v>
      </c>
      <c r="C330" s="52" t="s">
        <v>2564</v>
      </c>
      <c r="D330" s="59" t="s">
        <v>630</v>
      </c>
      <c r="E330" s="7">
        <v>36601</v>
      </c>
      <c r="F330" s="5" t="str">
        <f t="shared" si="63"/>
        <v>SUTIPEJAL</v>
      </c>
      <c r="G330" s="6" t="s">
        <v>602</v>
      </c>
      <c r="H330" s="8" t="s">
        <v>624</v>
      </c>
      <c r="I330" s="9" t="s">
        <v>56</v>
      </c>
      <c r="J330" s="5" t="s">
        <v>39</v>
      </c>
      <c r="K330" s="5" t="str">
        <f t="shared" si="54"/>
        <v>1 2 08 3 PR17 83</v>
      </c>
      <c r="L330" s="21" t="s">
        <v>1172</v>
      </c>
      <c r="M330" s="22">
        <v>13726</v>
      </c>
      <c r="N330" s="22">
        <v>1046</v>
      </c>
      <c r="O330" s="22">
        <v>866</v>
      </c>
      <c r="P330" s="22">
        <f t="shared" si="55"/>
        <v>15638</v>
      </c>
      <c r="Q330" s="22">
        <v>14426</v>
      </c>
      <c r="R330" s="22">
        <v>16338</v>
      </c>
      <c r="S330" s="22">
        <f t="shared" si="56"/>
        <v>700</v>
      </c>
      <c r="T330" s="76">
        <f t="shared" si="57"/>
        <v>4.8523499237487867E-2</v>
      </c>
      <c r="U330" s="64">
        <v>708</v>
      </c>
      <c r="V330" s="74">
        <f t="shared" si="64"/>
        <v>15300</v>
      </c>
      <c r="W330" s="70">
        <f t="shared" si="58"/>
        <v>1760.9179040000001</v>
      </c>
      <c r="X330" s="70">
        <f t="shared" si="61"/>
        <v>1578.49</v>
      </c>
      <c r="Y330" s="70">
        <f t="shared" si="59"/>
        <v>11960.592096</v>
      </c>
    </row>
    <row r="331" spans="1:25" x14ac:dyDescent="0.3">
      <c r="A331" s="4">
        <v>491</v>
      </c>
      <c r="B331" s="54">
        <v>965</v>
      </c>
      <c r="C331" s="52" t="s">
        <v>2565</v>
      </c>
      <c r="D331" s="59" t="s">
        <v>631</v>
      </c>
      <c r="E331" s="7">
        <v>38250</v>
      </c>
      <c r="F331" s="5" t="str">
        <f t="shared" si="63"/>
        <v>SUTIPEJAL</v>
      </c>
      <c r="G331" s="6" t="s">
        <v>602</v>
      </c>
      <c r="H331" s="8" t="s">
        <v>624</v>
      </c>
      <c r="I331" s="9" t="s">
        <v>98</v>
      </c>
      <c r="J331" s="5" t="s">
        <v>39</v>
      </c>
      <c r="K331" s="5" t="str">
        <f t="shared" si="54"/>
        <v>1 2 08 3 PR17 83</v>
      </c>
      <c r="L331" s="21" t="s">
        <v>1172</v>
      </c>
      <c r="M331" s="22">
        <v>13726</v>
      </c>
      <c r="N331" s="22">
        <v>1046</v>
      </c>
      <c r="O331" s="22">
        <v>866</v>
      </c>
      <c r="P331" s="22">
        <f t="shared" si="55"/>
        <v>15638</v>
      </c>
      <c r="Q331" s="22">
        <v>14426</v>
      </c>
      <c r="R331" s="22">
        <v>16338</v>
      </c>
      <c r="S331" s="22">
        <f t="shared" si="56"/>
        <v>700</v>
      </c>
      <c r="T331" s="76">
        <f t="shared" si="57"/>
        <v>4.8523499237487867E-2</v>
      </c>
      <c r="U331" s="64">
        <v>566</v>
      </c>
      <c r="V331" s="74">
        <f t="shared" si="64"/>
        <v>15158</v>
      </c>
      <c r="W331" s="70">
        <f t="shared" si="58"/>
        <v>1735.4715040000001</v>
      </c>
      <c r="X331" s="70">
        <f t="shared" si="61"/>
        <v>1578.49</v>
      </c>
      <c r="Y331" s="70">
        <f t="shared" si="59"/>
        <v>11844.038495999999</v>
      </c>
    </row>
    <row r="332" spans="1:25" x14ac:dyDescent="0.3">
      <c r="A332" s="4">
        <v>561</v>
      </c>
      <c r="B332" s="54">
        <v>1273</v>
      </c>
      <c r="C332" s="52" t="s">
        <v>2629</v>
      </c>
      <c r="D332" s="58" t="s">
        <v>715</v>
      </c>
      <c r="E332" s="7">
        <v>41518</v>
      </c>
      <c r="F332" s="5" t="str">
        <f t="shared" si="63"/>
        <v>SIEIPEJAL</v>
      </c>
      <c r="G332" s="8" t="s">
        <v>602</v>
      </c>
      <c r="H332" s="8" t="s">
        <v>711</v>
      </c>
      <c r="I332" s="8" t="s">
        <v>716</v>
      </c>
      <c r="J332" s="5" t="s">
        <v>39</v>
      </c>
      <c r="K332" s="5" t="str">
        <f t="shared" si="54"/>
        <v>1 2 08 3 PR18 27</v>
      </c>
      <c r="L332" s="21" t="s">
        <v>1172</v>
      </c>
      <c r="M332" s="22">
        <v>13726</v>
      </c>
      <c r="N332" s="22">
        <v>1046</v>
      </c>
      <c r="O332" s="22">
        <v>866</v>
      </c>
      <c r="P332" s="22">
        <f t="shared" si="55"/>
        <v>15638</v>
      </c>
      <c r="Q332" s="22">
        <v>14426</v>
      </c>
      <c r="R332" s="22">
        <v>16338</v>
      </c>
      <c r="S332" s="22">
        <f t="shared" si="56"/>
        <v>700</v>
      </c>
      <c r="T332" s="76">
        <f t="shared" si="57"/>
        <v>4.8523499237487867E-2</v>
      </c>
      <c r="U332" s="64">
        <v>283</v>
      </c>
      <c r="V332" s="74">
        <f t="shared" si="64"/>
        <v>14875</v>
      </c>
      <c r="W332" s="70">
        <f t="shared" si="58"/>
        <v>1684.7579040000001</v>
      </c>
      <c r="X332" s="70">
        <f t="shared" si="61"/>
        <v>1578.49</v>
      </c>
      <c r="Y332" s="70">
        <f t="shared" si="59"/>
        <v>11611.752096</v>
      </c>
    </row>
    <row r="333" spans="1:25" hidden="1" x14ac:dyDescent="0.3">
      <c r="A333" s="4">
        <v>327</v>
      </c>
      <c r="B333" s="54">
        <v>442</v>
      </c>
      <c r="C333" s="52" t="s">
        <v>2408</v>
      </c>
      <c r="D333" s="58" t="s">
        <v>432</v>
      </c>
      <c r="E333" s="7">
        <v>35977</v>
      </c>
      <c r="F333" s="5" t="str">
        <f t="shared" si="63"/>
        <v>N/A</v>
      </c>
      <c r="G333" s="8" t="s">
        <v>357</v>
      </c>
      <c r="H333" s="8" t="s">
        <v>433</v>
      </c>
      <c r="I333" s="8" t="s">
        <v>434</v>
      </c>
      <c r="J333" s="5" t="s">
        <v>13</v>
      </c>
      <c r="K333" s="5" t="str">
        <f t="shared" si="54"/>
        <v>1 1 06 2 PR06 62</v>
      </c>
      <c r="L333" s="21" t="s">
        <v>1211</v>
      </c>
      <c r="M333" s="22">
        <v>39023</v>
      </c>
      <c r="N333" s="22">
        <v>1808</v>
      </c>
      <c r="O333" s="22">
        <v>1299</v>
      </c>
      <c r="P333" s="22">
        <f t="shared" si="55"/>
        <v>42130</v>
      </c>
      <c r="Q333" s="22">
        <v>39023</v>
      </c>
      <c r="R333" s="22">
        <v>42130</v>
      </c>
      <c r="S333" s="22">
        <f t="shared" si="56"/>
        <v>0</v>
      </c>
      <c r="T333" s="76">
        <f t="shared" si="57"/>
        <v>0</v>
      </c>
      <c r="U333" s="64">
        <v>708</v>
      </c>
      <c r="V333" s="74">
        <f t="shared" si="64"/>
        <v>41030</v>
      </c>
      <c r="W333" s="70">
        <f t="shared" si="58"/>
        <v>6371.7339040000006</v>
      </c>
      <c r="X333" s="70">
        <f t="shared" si="61"/>
        <v>4487.6450000000004</v>
      </c>
      <c r="Y333" s="70">
        <f t="shared" si="59"/>
        <v>30170.621095999999</v>
      </c>
    </row>
    <row r="334" spans="1:25" x14ac:dyDescent="0.3">
      <c r="A334" s="4">
        <v>584</v>
      </c>
      <c r="B334" s="54">
        <v>1987</v>
      </c>
      <c r="C334" s="52" t="s">
        <v>2650</v>
      </c>
      <c r="D334" s="59" t="s">
        <v>744</v>
      </c>
      <c r="E334" s="7">
        <v>43693</v>
      </c>
      <c r="F334" s="5" t="str">
        <f t="shared" si="63"/>
        <v>SIEIPEJAL</v>
      </c>
      <c r="G334" s="8" t="s">
        <v>807</v>
      </c>
      <c r="H334" s="8" t="s">
        <v>808</v>
      </c>
      <c r="I334" s="8" t="s">
        <v>56</v>
      </c>
      <c r="J334" s="5" t="s">
        <v>39</v>
      </c>
      <c r="K334" s="5" t="str">
        <f t="shared" si="54"/>
        <v>1 2 22 4 PR24 22</v>
      </c>
      <c r="L334" s="21" t="s">
        <v>1172</v>
      </c>
      <c r="M334" s="22">
        <v>13726</v>
      </c>
      <c r="N334" s="22">
        <v>1046</v>
      </c>
      <c r="O334" s="22">
        <v>866</v>
      </c>
      <c r="P334" s="22">
        <f t="shared" si="55"/>
        <v>15638</v>
      </c>
      <c r="Q334" s="22">
        <v>14426</v>
      </c>
      <c r="R334" s="22">
        <v>16338</v>
      </c>
      <c r="S334" s="22">
        <f t="shared" si="56"/>
        <v>700</v>
      </c>
      <c r="T334" s="76">
        <f t="shared" si="57"/>
        <v>4.8523499237487867E-2</v>
      </c>
      <c r="U334" s="64">
        <v>0</v>
      </c>
      <c r="V334" s="74">
        <f t="shared" si="64"/>
        <v>14592</v>
      </c>
      <c r="W334" s="70">
        <f t="shared" si="58"/>
        <v>1634.044304</v>
      </c>
      <c r="X334" s="70">
        <f t="shared" si="61"/>
        <v>1578.49</v>
      </c>
      <c r="Y334" s="70">
        <f t="shared" si="59"/>
        <v>11379.465696000001</v>
      </c>
    </row>
    <row r="335" spans="1:25" x14ac:dyDescent="0.3">
      <c r="A335" s="4">
        <v>585</v>
      </c>
      <c r="B335" s="54">
        <v>795</v>
      </c>
      <c r="C335" s="52" t="s">
        <v>2651</v>
      </c>
      <c r="D335" s="58" t="s">
        <v>745</v>
      </c>
      <c r="E335" s="7">
        <v>37469</v>
      </c>
      <c r="F335" s="5" t="str">
        <f t="shared" si="63"/>
        <v>SIEIPEJAL</v>
      </c>
      <c r="G335" s="8" t="s">
        <v>602</v>
      </c>
      <c r="H335" s="8" t="s">
        <v>734</v>
      </c>
      <c r="I335" s="8" t="s">
        <v>56</v>
      </c>
      <c r="J335" s="5" t="s">
        <v>39</v>
      </c>
      <c r="K335" s="5" t="str">
        <f t="shared" ref="K335:K398" si="65">VLOOKUP(H335,estructura,2,FALSE)</f>
        <v>1 2 08 3 PR19 84</v>
      </c>
      <c r="L335" s="21" t="s">
        <v>1172</v>
      </c>
      <c r="M335" s="22">
        <v>13726</v>
      </c>
      <c r="N335" s="22">
        <v>1046</v>
      </c>
      <c r="O335" s="22">
        <v>866</v>
      </c>
      <c r="P335" s="22">
        <f t="shared" ref="P335:P398" si="66">SUM(M335:O335)</f>
        <v>15638</v>
      </c>
      <c r="Q335" s="22">
        <v>14426</v>
      </c>
      <c r="R335" s="22">
        <v>16338</v>
      </c>
      <c r="S335" s="22">
        <f t="shared" ref="S335:S398" si="67">Q335-M335</f>
        <v>700</v>
      </c>
      <c r="T335" s="76">
        <f t="shared" ref="T335:T398" si="68">S335/Q335</f>
        <v>4.8523499237487867E-2</v>
      </c>
      <c r="U335" s="64">
        <v>566</v>
      </c>
      <c r="V335" s="74">
        <f t="shared" si="64"/>
        <v>15158</v>
      </c>
      <c r="W335" s="70">
        <f t="shared" ref="W335:W398" si="69">IF(V335&gt;0,((V335-(VLOOKUP(V335,$AA$10:$AD$20,1)))*(VLOOKUP(V335,$AA$10:$AD$20,4)))+(VLOOKUP(V335,$AA$10:$AD$20,3)),0)</f>
        <v>1735.4715040000001</v>
      </c>
      <c r="X335" s="70">
        <f t="shared" si="61"/>
        <v>1578.49</v>
      </c>
      <c r="Y335" s="70">
        <f t="shared" ref="Y335:Y398" si="70">V335-W335-X335</f>
        <v>11844.038495999999</v>
      </c>
    </row>
    <row r="336" spans="1:25" x14ac:dyDescent="0.3">
      <c r="A336" s="4">
        <v>586</v>
      </c>
      <c r="B336" s="54">
        <v>1095</v>
      </c>
      <c r="C336" s="52" t="s">
        <v>2652</v>
      </c>
      <c r="D336" s="58" t="s">
        <v>746</v>
      </c>
      <c r="E336" s="7">
        <v>39432</v>
      </c>
      <c r="F336" s="5" t="str">
        <f t="shared" si="63"/>
        <v>SUTIPEJAL</v>
      </c>
      <c r="G336" s="8" t="s">
        <v>602</v>
      </c>
      <c r="H336" s="8" t="s">
        <v>624</v>
      </c>
      <c r="I336" s="8" t="s">
        <v>157</v>
      </c>
      <c r="J336" s="5" t="s">
        <v>39</v>
      </c>
      <c r="K336" s="5" t="str">
        <f t="shared" si="65"/>
        <v>1 2 08 3 PR17 83</v>
      </c>
      <c r="L336" s="21" t="s">
        <v>1172</v>
      </c>
      <c r="M336" s="22">
        <v>13726</v>
      </c>
      <c r="N336" s="22">
        <v>1046</v>
      </c>
      <c r="O336" s="22">
        <v>866</v>
      </c>
      <c r="P336" s="22">
        <f t="shared" si="66"/>
        <v>15638</v>
      </c>
      <c r="Q336" s="22">
        <v>14426</v>
      </c>
      <c r="R336" s="22">
        <v>16338</v>
      </c>
      <c r="S336" s="22">
        <f t="shared" si="67"/>
        <v>700</v>
      </c>
      <c r="T336" s="76">
        <f t="shared" si="68"/>
        <v>4.8523499237487867E-2</v>
      </c>
      <c r="U336" s="64">
        <v>425</v>
      </c>
      <c r="V336" s="74">
        <f t="shared" si="64"/>
        <v>15017</v>
      </c>
      <c r="W336" s="70">
        <f t="shared" si="69"/>
        <v>1710.2043040000001</v>
      </c>
      <c r="X336" s="70">
        <f t="shared" si="61"/>
        <v>1578.49</v>
      </c>
      <c r="Y336" s="70">
        <f t="shared" si="70"/>
        <v>11728.305695999999</v>
      </c>
    </row>
    <row r="337" spans="1:25" x14ac:dyDescent="0.3">
      <c r="A337" s="4">
        <v>587</v>
      </c>
      <c r="B337" s="54">
        <v>120</v>
      </c>
      <c r="C337" s="52" t="s">
        <v>2653</v>
      </c>
      <c r="D337" s="59" t="s">
        <v>747</v>
      </c>
      <c r="E337" s="7">
        <v>33532</v>
      </c>
      <c r="F337" s="5" t="str">
        <f t="shared" si="63"/>
        <v>STIPEJAL</v>
      </c>
      <c r="G337" s="8" t="s">
        <v>602</v>
      </c>
      <c r="H337" s="8" t="s">
        <v>734</v>
      </c>
      <c r="I337" s="8" t="s">
        <v>56</v>
      </c>
      <c r="J337" s="5" t="s">
        <v>39</v>
      </c>
      <c r="K337" s="5" t="str">
        <f t="shared" si="65"/>
        <v>1 2 08 3 PR19 84</v>
      </c>
      <c r="L337" s="21" t="s">
        <v>1172</v>
      </c>
      <c r="M337" s="22">
        <v>13726</v>
      </c>
      <c r="N337" s="22">
        <v>1046</v>
      </c>
      <c r="O337" s="22">
        <v>866</v>
      </c>
      <c r="P337" s="22">
        <f t="shared" si="66"/>
        <v>15638</v>
      </c>
      <c r="Q337" s="22">
        <v>14426</v>
      </c>
      <c r="R337" s="22">
        <v>16338</v>
      </c>
      <c r="S337" s="22">
        <f t="shared" si="67"/>
        <v>700</v>
      </c>
      <c r="T337" s="76">
        <f t="shared" si="68"/>
        <v>4.8523499237487867E-2</v>
      </c>
      <c r="U337" s="64">
        <v>850</v>
      </c>
      <c r="V337" s="74">
        <f t="shared" si="64"/>
        <v>15442</v>
      </c>
      <c r="W337" s="70">
        <f t="shared" si="69"/>
        <v>1786.3643040000002</v>
      </c>
      <c r="X337" s="70">
        <f t="shared" ref="X337:X368" si="71">M337*11.5%</f>
        <v>1578.49</v>
      </c>
      <c r="Y337" s="70">
        <f t="shared" si="70"/>
        <v>12077.145696</v>
      </c>
    </row>
    <row r="338" spans="1:25" x14ac:dyDescent="0.3">
      <c r="A338" s="4">
        <v>588</v>
      </c>
      <c r="B338" s="54">
        <v>142</v>
      </c>
      <c r="C338" s="52" t="s">
        <v>2654</v>
      </c>
      <c r="D338" s="58" t="s">
        <v>748</v>
      </c>
      <c r="E338" s="7">
        <v>33798</v>
      </c>
      <c r="F338" s="5" t="str">
        <f t="shared" si="63"/>
        <v>SIEIPEJAL</v>
      </c>
      <c r="G338" s="8" t="s">
        <v>602</v>
      </c>
      <c r="H338" s="8" t="s">
        <v>734</v>
      </c>
      <c r="I338" s="8" t="s">
        <v>98</v>
      </c>
      <c r="J338" s="5" t="s">
        <v>39</v>
      </c>
      <c r="K338" s="5" t="str">
        <f t="shared" si="65"/>
        <v>1 2 08 3 PR19 84</v>
      </c>
      <c r="L338" s="21" t="s">
        <v>1172</v>
      </c>
      <c r="M338" s="22">
        <v>13726</v>
      </c>
      <c r="N338" s="22">
        <v>1046</v>
      </c>
      <c r="O338" s="22">
        <v>866</v>
      </c>
      <c r="P338" s="22">
        <f t="shared" si="66"/>
        <v>15638</v>
      </c>
      <c r="Q338" s="22">
        <v>14426</v>
      </c>
      <c r="R338" s="22">
        <v>16338</v>
      </c>
      <c r="S338" s="22">
        <f t="shared" si="67"/>
        <v>700</v>
      </c>
      <c r="T338" s="76">
        <f t="shared" si="68"/>
        <v>4.8523499237487867E-2</v>
      </c>
      <c r="U338" s="64">
        <v>850</v>
      </c>
      <c r="V338" s="74">
        <f t="shared" si="64"/>
        <v>15442</v>
      </c>
      <c r="W338" s="70">
        <f t="shared" si="69"/>
        <v>1786.3643040000002</v>
      </c>
      <c r="X338" s="70">
        <f t="shared" si="71"/>
        <v>1578.49</v>
      </c>
      <c r="Y338" s="70">
        <f t="shared" si="70"/>
        <v>12077.145696</v>
      </c>
    </row>
    <row r="339" spans="1:25" x14ac:dyDescent="0.3">
      <c r="A339" s="4">
        <v>626</v>
      </c>
      <c r="B339" s="54">
        <v>1817</v>
      </c>
      <c r="C339" s="52" t="s">
        <v>2689</v>
      </c>
      <c r="D339" s="59" t="s">
        <v>786</v>
      </c>
      <c r="E339" s="7">
        <v>42159</v>
      </c>
      <c r="F339" s="5" t="str">
        <f t="shared" si="63"/>
        <v>SIEIPEJAL</v>
      </c>
      <c r="G339" s="8" t="s">
        <v>602</v>
      </c>
      <c r="H339" s="8" t="s">
        <v>781</v>
      </c>
      <c r="I339" s="8" t="s">
        <v>56</v>
      </c>
      <c r="J339" s="5" t="s">
        <v>39</v>
      </c>
      <c r="K339" s="5" t="str">
        <f t="shared" si="65"/>
        <v>1 2 08 3 PR20 85</v>
      </c>
      <c r="L339" s="21" t="s">
        <v>1172</v>
      </c>
      <c r="M339" s="22">
        <v>13726</v>
      </c>
      <c r="N339" s="22">
        <v>1046</v>
      </c>
      <c r="O339" s="22">
        <v>866</v>
      </c>
      <c r="P339" s="22">
        <f t="shared" si="66"/>
        <v>15638</v>
      </c>
      <c r="Q339" s="22">
        <v>14426</v>
      </c>
      <c r="R339" s="22">
        <v>16338</v>
      </c>
      <c r="S339" s="22">
        <f t="shared" si="67"/>
        <v>700</v>
      </c>
      <c r="T339" s="76">
        <f t="shared" si="68"/>
        <v>4.8523499237487867E-2</v>
      </c>
      <c r="U339" s="64">
        <v>283</v>
      </c>
      <c r="V339" s="74">
        <f t="shared" si="64"/>
        <v>14875</v>
      </c>
      <c r="W339" s="70">
        <f t="shared" si="69"/>
        <v>1684.7579040000001</v>
      </c>
      <c r="X339" s="70">
        <f t="shared" si="71"/>
        <v>1578.49</v>
      </c>
      <c r="Y339" s="70">
        <f t="shared" si="70"/>
        <v>11611.752096</v>
      </c>
    </row>
    <row r="340" spans="1:25" x14ac:dyDescent="0.3">
      <c r="A340" s="4">
        <v>643</v>
      </c>
      <c r="B340" s="54">
        <v>748</v>
      </c>
      <c r="C340" s="52" t="s">
        <v>2705</v>
      </c>
      <c r="D340" s="59" t="s">
        <v>804</v>
      </c>
      <c r="E340" s="7">
        <v>41563</v>
      </c>
      <c r="F340" s="5" t="str">
        <f t="shared" si="63"/>
        <v>STIPEJAL</v>
      </c>
      <c r="G340" s="8" t="s">
        <v>602</v>
      </c>
      <c r="H340" s="8" t="s">
        <v>803</v>
      </c>
      <c r="I340" s="8" t="s">
        <v>98</v>
      </c>
      <c r="J340" s="5" t="s">
        <v>39</v>
      </c>
      <c r="K340" s="5" t="str">
        <f t="shared" si="65"/>
        <v>1 2 08 3 PR23 12</v>
      </c>
      <c r="L340" s="21" t="s">
        <v>1172</v>
      </c>
      <c r="M340" s="22">
        <v>13726</v>
      </c>
      <c r="N340" s="22">
        <v>1046</v>
      </c>
      <c r="O340" s="22">
        <v>866</v>
      </c>
      <c r="P340" s="22">
        <f t="shared" si="66"/>
        <v>15638</v>
      </c>
      <c r="Q340" s="22">
        <v>14426</v>
      </c>
      <c r="R340" s="22">
        <v>16338</v>
      </c>
      <c r="S340" s="22">
        <f t="shared" si="67"/>
        <v>700</v>
      </c>
      <c r="T340" s="76">
        <f t="shared" si="68"/>
        <v>4.8523499237487867E-2</v>
      </c>
      <c r="U340" s="64">
        <v>566</v>
      </c>
      <c r="V340" s="74">
        <f t="shared" si="64"/>
        <v>15158</v>
      </c>
      <c r="W340" s="70">
        <f t="shared" si="69"/>
        <v>1735.4715040000001</v>
      </c>
      <c r="X340" s="70">
        <f t="shared" si="71"/>
        <v>1578.49</v>
      </c>
      <c r="Y340" s="70">
        <f t="shared" si="70"/>
        <v>11844.038495999999</v>
      </c>
    </row>
    <row r="341" spans="1:25" x14ac:dyDescent="0.3">
      <c r="A341" s="4">
        <v>654</v>
      </c>
      <c r="B341" s="54">
        <v>1422</v>
      </c>
      <c r="C341" s="52" t="s">
        <v>2115</v>
      </c>
      <c r="D341" s="58" t="s">
        <v>850</v>
      </c>
      <c r="E341" s="7">
        <v>43147</v>
      </c>
      <c r="F341" s="5" t="str">
        <f t="shared" si="63"/>
        <v>SUTIPEJAL</v>
      </c>
      <c r="G341" s="8" t="s">
        <v>807</v>
      </c>
      <c r="H341" s="8" t="s">
        <v>808</v>
      </c>
      <c r="I341" s="8" t="s">
        <v>56</v>
      </c>
      <c r="J341" s="5" t="s">
        <v>39</v>
      </c>
      <c r="K341" s="5" t="str">
        <f t="shared" si="65"/>
        <v>1 2 22 4 PR24 22</v>
      </c>
      <c r="L341" s="21" t="s">
        <v>1172</v>
      </c>
      <c r="M341" s="22">
        <v>13726</v>
      </c>
      <c r="N341" s="22">
        <v>1046</v>
      </c>
      <c r="O341" s="22">
        <v>866</v>
      </c>
      <c r="P341" s="22">
        <f t="shared" si="66"/>
        <v>15638</v>
      </c>
      <c r="Q341" s="22">
        <v>14426</v>
      </c>
      <c r="R341" s="22">
        <v>16338</v>
      </c>
      <c r="S341" s="22">
        <f t="shared" si="67"/>
        <v>700</v>
      </c>
      <c r="T341" s="76">
        <f t="shared" si="68"/>
        <v>4.8523499237487867E-2</v>
      </c>
      <c r="U341" s="64">
        <v>0</v>
      </c>
      <c r="V341" s="74">
        <f t="shared" si="64"/>
        <v>14592</v>
      </c>
      <c r="W341" s="70">
        <f t="shared" si="69"/>
        <v>1634.044304</v>
      </c>
      <c r="X341" s="70">
        <f t="shared" si="71"/>
        <v>1578.49</v>
      </c>
      <c r="Y341" s="70">
        <f t="shared" si="70"/>
        <v>11379.465696000001</v>
      </c>
    </row>
    <row r="342" spans="1:25" x14ac:dyDescent="0.3">
      <c r="A342" s="4">
        <v>655</v>
      </c>
      <c r="B342" s="54">
        <v>2377</v>
      </c>
      <c r="C342" s="52" t="s">
        <v>2715</v>
      </c>
      <c r="D342" s="58" t="s">
        <v>1997</v>
      </c>
      <c r="E342" s="7">
        <v>44120</v>
      </c>
      <c r="F342" s="5" t="str">
        <f t="shared" si="63"/>
        <v>N/A</v>
      </c>
      <c r="G342" s="8" t="s">
        <v>807</v>
      </c>
      <c r="H342" s="8" t="s">
        <v>808</v>
      </c>
      <c r="I342" s="8" t="s">
        <v>56</v>
      </c>
      <c r="J342" s="5" t="s">
        <v>39</v>
      </c>
      <c r="K342" s="5" t="str">
        <f t="shared" si="65"/>
        <v>1 2 22 4 PR24 22</v>
      </c>
      <c r="L342" s="21" t="s">
        <v>1172</v>
      </c>
      <c r="M342" s="22">
        <v>13726</v>
      </c>
      <c r="N342" s="22">
        <v>1046</v>
      </c>
      <c r="O342" s="22">
        <v>866</v>
      </c>
      <c r="P342" s="22">
        <f t="shared" si="66"/>
        <v>15638</v>
      </c>
      <c r="Q342" s="22">
        <v>14426</v>
      </c>
      <c r="R342" s="22">
        <v>16338</v>
      </c>
      <c r="S342" s="22">
        <f t="shared" si="67"/>
        <v>700</v>
      </c>
      <c r="T342" s="76">
        <f t="shared" si="68"/>
        <v>4.8523499237487867E-2</v>
      </c>
      <c r="U342" s="64">
        <v>0</v>
      </c>
      <c r="V342" s="74">
        <f t="shared" si="64"/>
        <v>14592</v>
      </c>
      <c r="W342" s="70">
        <f t="shared" si="69"/>
        <v>1634.044304</v>
      </c>
      <c r="X342" s="70">
        <f t="shared" si="71"/>
        <v>1578.49</v>
      </c>
      <c r="Y342" s="70">
        <f t="shared" si="70"/>
        <v>11379.465696000001</v>
      </c>
    </row>
    <row r="343" spans="1:25" x14ac:dyDescent="0.3">
      <c r="A343" s="4">
        <v>656</v>
      </c>
      <c r="B343" s="54">
        <v>651</v>
      </c>
      <c r="C343" s="52" t="s">
        <v>2716</v>
      </c>
      <c r="D343" s="58" t="s">
        <v>820</v>
      </c>
      <c r="E343" s="7">
        <v>36907</v>
      </c>
      <c r="F343" s="5" t="str">
        <f t="shared" si="63"/>
        <v>SIEIPEJAL</v>
      </c>
      <c r="G343" s="8" t="s">
        <v>807</v>
      </c>
      <c r="H343" s="8" t="s">
        <v>808</v>
      </c>
      <c r="I343" s="8" t="s">
        <v>56</v>
      </c>
      <c r="J343" s="5" t="s">
        <v>39</v>
      </c>
      <c r="K343" s="5" t="str">
        <f t="shared" si="65"/>
        <v>1 2 22 4 PR24 22</v>
      </c>
      <c r="L343" s="21" t="s">
        <v>1172</v>
      </c>
      <c r="M343" s="22">
        <v>13726</v>
      </c>
      <c r="N343" s="22">
        <v>1046</v>
      </c>
      <c r="O343" s="22">
        <v>866</v>
      </c>
      <c r="P343" s="22">
        <f t="shared" si="66"/>
        <v>15638</v>
      </c>
      <c r="Q343" s="22">
        <v>14426</v>
      </c>
      <c r="R343" s="22">
        <v>16338</v>
      </c>
      <c r="S343" s="22">
        <f t="shared" si="67"/>
        <v>700</v>
      </c>
      <c r="T343" s="76">
        <f t="shared" si="68"/>
        <v>4.8523499237487867E-2</v>
      </c>
      <c r="U343" s="64">
        <v>708</v>
      </c>
      <c r="V343" s="74">
        <f t="shared" si="64"/>
        <v>15300</v>
      </c>
      <c r="W343" s="70">
        <f t="shared" si="69"/>
        <v>1760.9179040000001</v>
      </c>
      <c r="X343" s="70">
        <f t="shared" si="71"/>
        <v>1578.49</v>
      </c>
      <c r="Y343" s="70">
        <f t="shared" si="70"/>
        <v>11960.592096</v>
      </c>
    </row>
    <row r="344" spans="1:25" x14ac:dyDescent="0.3">
      <c r="A344" s="4">
        <v>657</v>
      </c>
      <c r="B344" s="54">
        <v>673</v>
      </c>
      <c r="C344" s="52" t="s">
        <v>2717</v>
      </c>
      <c r="D344" s="58" t="s">
        <v>821</v>
      </c>
      <c r="E344" s="7">
        <v>36938</v>
      </c>
      <c r="F344" s="5" t="str">
        <f t="shared" si="63"/>
        <v>SIEIPEJAL</v>
      </c>
      <c r="G344" s="8" t="s">
        <v>807</v>
      </c>
      <c r="H344" s="8" t="s">
        <v>808</v>
      </c>
      <c r="I344" s="8" t="s">
        <v>56</v>
      </c>
      <c r="J344" s="5" t="s">
        <v>39</v>
      </c>
      <c r="K344" s="5" t="str">
        <f t="shared" si="65"/>
        <v>1 2 22 4 PR24 22</v>
      </c>
      <c r="L344" s="21" t="s">
        <v>1172</v>
      </c>
      <c r="M344" s="22">
        <v>13726</v>
      </c>
      <c r="N344" s="22">
        <v>1046</v>
      </c>
      <c r="O344" s="22">
        <v>866</v>
      </c>
      <c r="P344" s="22">
        <f t="shared" si="66"/>
        <v>15638</v>
      </c>
      <c r="Q344" s="22">
        <v>14426</v>
      </c>
      <c r="R344" s="22">
        <v>16338</v>
      </c>
      <c r="S344" s="22">
        <f t="shared" si="67"/>
        <v>700</v>
      </c>
      <c r="T344" s="76">
        <f t="shared" si="68"/>
        <v>4.8523499237487867E-2</v>
      </c>
      <c r="U344" s="64">
        <v>708</v>
      </c>
      <c r="V344" s="74">
        <f t="shared" si="64"/>
        <v>15300</v>
      </c>
      <c r="W344" s="70">
        <f t="shared" si="69"/>
        <v>1760.9179040000001</v>
      </c>
      <c r="X344" s="70">
        <f t="shared" si="71"/>
        <v>1578.49</v>
      </c>
      <c r="Y344" s="70">
        <f t="shared" si="70"/>
        <v>11960.592096</v>
      </c>
    </row>
    <row r="345" spans="1:25" x14ac:dyDescent="0.3">
      <c r="A345" s="4">
        <v>658</v>
      </c>
      <c r="B345" s="54">
        <v>727</v>
      </c>
      <c r="C345" s="52" t="s">
        <v>2718</v>
      </c>
      <c r="D345" s="58" t="s">
        <v>822</v>
      </c>
      <c r="E345" s="7">
        <v>37196</v>
      </c>
      <c r="F345" s="5" t="str">
        <f t="shared" si="63"/>
        <v>SIEIPEJAL</v>
      </c>
      <c r="G345" s="8" t="s">
        <v>807</v>
      </c>
      <c r="H345" s="8" t="s">
        <v>808</v>
      </c>
      <c r="I345" s="8" t="s">
        <v>56</v>
      </c>
      <c r="J345" s="5" t="s">
        <v>39</v>
      </c>
      <c r="K345" s="5" t="str">
        <f t="shared" si="65"/>
        <v>1 2 22 4 PR24 22</v>
      </c>
      <c r="L345" s="21" t="s">
        <v>1172</v>
      </c>
      <c r="M345" s="22">
        <v>13726</v>
      </c>
      <c r="N345" s="22">
        <v>1046</v>
      </c>
      <c r="O345" s="22">
        <v>866</v>
      </c>
      <c r="P345" s="22">
        <f t="shared" si="66"/>
        <v>15638</v>
      </c>
      <c r="Q345" s="22">
        <v>14426</v>
      </c>
      <c r="R345" s="22">
        <v>16338</v>
      </c>
      <c r="S345" s="22">
        <f t="shared" si="67"/>
        <v>700</v>
      </c>
      <c r="T345" s="76">
        <f t="shared" si="68"/>
        <v>4.8523499237487867E-2</v>
      </c>
      <c r="U345" s="64">
        <v>566</v>
      </c>
      <c r="V345" s="74">
        <f t="shared" si="64"/>
        <v>15158</v>
      </c>
      <c r="W345" s="70">
        <f t="shared" si="69"/>
        <v>1735.4715040000001</v>
      </c>
      <c r="X345" s="70">
        <f t="shared" si="71"/>
        <v>1578.49</v>
      </c>
      <c r="Y345" s="70">
        <f t="shared" si="70"/>
        <v>11844.038495999999</v>
      </c>
    </row>
    <row r="346" spans="1:25" x14ac:dyDescent="0.3">
      <c r="A346" s="4">
        <v>659</v>
      </c>
      <c r="B346" s="54">
        <v>2039</v>
      </c>
      <c r="C346" s="52" t="s">
        <v>2719</v>
      </c>
      <c r="D346" s="58" t="s">
        <v>823</v>
      </c>
      <c r="E346" s="7">
        <v>43236</v>
      </c>
      <c r="F346" s="5" t="str">
        <f t="shared" si="63"/>
        <v>STIPEJAL</v>
      </c>
      <c r="G346" s="8" t="s">
        <v>807</v>
      </c>
      <c r="H346" s="8" t="s">
        <v>808</v>
      </c>
      <c r="I346" s="8" t="s">
        <v>56</v>
      </c>
      <c r="J346" s="5" t="s">
        <v>39</v>
      </c>
      <c r="K346" s="5" t="str">
        <f t="shared" si="65"/>
        <v>1 2 22 4 PR24 22</v>
      </c>
      <c r="L346" s="21" t="s">
        <v>1172</v>
      </c>
      <c r="M346" s="22">
        <v>13726</v>
      </c>
      <c r="N346" s="22">
        <v>1046</v>
      </c>
      <c r="O346" s="22">
        <v>866</v>
      </c>
      <c r="P346" s="22">
        <f t="shared" si="66"/>
        <v>15638</v>
      </c>
      <c r="Q346" s="22">
        <v>14426</v>
      </c>
      <c r="R346" s="22">
        <v>16338</v>
      </c>
      <c r="S346" s="22">
        <f t="shared" si="67"/>
        <v>700</v>
      </c>
      <c r="T346" s="76">
        <f t="shared" si="68"/>
        <v>4.8523499237487867E-2</v>
      </c>
      <c r="U346" s="64">
        <v>0</v>
      </c>
      <c r="V346" s="74">
        <f t="shared" si="64"/>
        <v>14592</v>
      </c>
      <c r="W346" s="70">
        <f t="shared" si="69"/>
        <v>1634.044304</v>
      </c>
      <c r="X346" s="70">
        <f t="shared" si="71"/>
        <v>1578.49</v>
      </c>
      <c r="Y346" s="70">
        <f t="shared" si="70"/>
        <v>11379.465696000001</v>
      </c>
    </row>
    <row r="347" spans="1:25" x14ac:dyDescent="0.3">
      <c r="A347" s="4">
        <v>725</v>
      </c>
      <c r="B347" s="54">
        <v>1354</v>
      </c>
      <c r="C347" s="52" t="s">
        <v>2775</v>
      </c>
      <c r="D347" s="58" t="s">
        <v>887</v>
      </c>
      <c r="E347" s="7">
        <v>43116</v>
      </c>
      <c r="F347" s="5" t="str">
        <f t="shared" si="63"/>
        <v>SIEIPEJAL</v>
      </c>
      <c r="G347" s="6" t="s">
        <v>807</v>
      </c>
      <c r="H347" s="6" t="s">
        <v>852</v>
      </c>
      <c r="I347" s="8" t="s">
        <v>667</v>
      </c>
      <c r="J347" s="5" t="s">
        <v>39</v>
      </c>
      <c r="K347" s="5" t="str">
        <f t="shared" si="65"/>
        <v>1 2 22 4 PR24 23</v>
      </c>
      <c r="L347" s="21" t="s">
        <v>1172</v>
      </c>
      <c r="M347" s="22">
        <v>13726</v>
      </c>
      <c r="N347" s="22">
        <v>1046</v>
      </c>
      <c r="O347" s="22">
        <v>866</v>
      </c>
      <c r="P347" s="22">
        <f t="shared" si="66"/>
        <v>15638</v>
      </c>
      <c r="Q347" s="22">
        <v>14426</v>
      </c>
      <c r="R347" s="22">
        <v>16338</v>
      </c>
      <c r="S347" s="22">
        <f t="shared" si="67"/>
        <v>700</v>
      </c>
      <c r="T347" s="76">
        <f t="shared" si="68"/>
        <v>4.8523499237487867E-2</v>
      </c>
      <c r="U347" s="64">
        <v>0</v>
      </c>
      <c r="V347" s="74">
        <f t="shared" si="64"/>
        <v>14592</v>
      </c>
      <c r="W347" s="70">
        <f t="shared" si="69"/>
        <v>1634.044304</v>
      </c>
      <c r="X347" s="70">
        <f t="shared" si="71"/>
        <v>1578.49</v>
      </c>
      <c r="Y347" s="70">
        <f t="shared" si="70"/>
        <v>11379.465696000001</v>
      </c>
    </row>
    <row r="348" spans="1:25" x14ac:dyDescent="0.3">
      <c r="A348" s="4">
        <v>726</v>
      </c>
      <c r="B348" s="54">
        <v>1477</v>
      </c>
      <c r="C348" s="52" t="s">
        <v>2776</v>
      </c>
      <c r="D348" s="58" t="s">
        <v>888</v>
      </c>
      <c r="E348" s="7">
        <v>43147</v>
      </c>
      <c r="F348" s="5" t="str">
        <f t="shared" si="63"/>
        <v>SIEIPEJAL</v>
      </c>
      <c r="G348" s="6" t="s">
        <v>807</v>
      </c>
      <c r="H348" s="6" t="s">
        <v>852</v>
      </c>
      <c r="I348" s="8" t="s">
        <v>667</v>
      </c>
      <c r="J348" s="5" t="s">
        <v>39</v>
      </c>
      <c r="K348" s="5" t="str">
        <f t="shared" si="65"/>
        <v>1 2 22 4 PR24 23</v>
      </c>
      <c r="L348" s="21" t="s">
        <v>1172</v>
      </c>
      <c r="M348" s="22">
        <v>13726</v>
      </c>
      <c r="N348" s="22">
        <v>1046</v>
      </c>
      <c r="O348" s="22">
        <v>866</v>
      </c>
      <c r="P348" s="22">
        <f t="shared" si="66"/>
        <v>15638</v>
      </c>
      <c r="Q348" s="22">
        <v>14426</v>
      </c>
      <c r="R348" s="22">
        <v>16338</v>
      </c>
      <c r="S348" s="22">
        <f t="shared" si="67"/>
        <v>700</v>
      </c>
      <c r="T348" s="76">
        <f t="shared" si="68"/>
        <v>4.8523499237487867E-2</v>
      </c>
      <c r="U348" s="64">
        <v>0</v>
      </c>
      <c r="V348" s="74">
        <f t="shared" si="64"/>
        <v>14592</v>
      </c>
      <c r="W348" s="70">
        <f t="shared" si="69"/>
        <v>1634.044304</v>
      </c>
      <c r="X348" s="70">
        <f t="shared" si="71"/>
        <v>1578.49</v>
      </c>
      <c r="Y348" s="70">
        <f t="shared" si="70"/>
        <v>11379.465696000001</v>
      </c>
    </row>
    <row r="349" spans="1:25" x14ac:dyDescent="0.3">
      <c r="A349" s="4">
        <v>727</v>
      </c>
      <c r="B349" s="54">
        <v>274</v>
      </c>
      <c r="C349" s="52" t="s">
        <v>2777</v>
      </c>
      <c r="D349" s="58" t="s">
        <v>889</v>
      </c>
      <c r="E349" s="7">
        <v>35297</v>
      </c>
      <c r="F349" s="5" t="str">
        <f t="shared" si="63"/>
        <v>STIPEJAL</v>
      </c>
      <c r="G349" s="6" t="s">
        <v>807</v>
      </c>
      <c r="H349" s="6" t="s">
        <v>852</v>
      </c>
      <c r="I349" s="8" t="s">
        <v>56</v>
      </c>
      <c r="J349" s="5" t="s">
        <v>39</v>
      </c>
      <c r="K349" s="5" t="str">
        <f t="shared" si="65"/>
        <v>1 2 22 4 PR24 23</v>
      </c>
      <c r="L349" s="21" t="s">
        <v>1172</v>
      </c>
      <c r="M349" s="22">
        <v>13726</v>
      </c>
      <c r="N349" s="22">
        <v>1046</v>
      </c>
      <c r="O349" s="22">
        <v>866</v>
      </c>
      <c r="P349" s="22">
        <f t="shared" si="66"/>
        <v>15638</v>
      </c>
      <c r="Q349" s="22">
        <v>14426</v>
      </c>
      <c r="R349" s="22">
        <v>16338</v>
      </c>
      <c r="S349" s="22">
        <f t="shared" si="67"/>
        <v>700</v>
      </c>
      <c r="T349" s="76">
        <f t="shared" si="68"/>
        <v>4.8523499237487867E-2</v>
      </c>
      <c r="U349" s="64">
        <v>708</v>
      </c>
      <c r="V349" s="74">
        <f t="shared" si="64"/>
        <v>15300</v>
      </c>
      <c r="W349" s="70">
        <f t="shared" si="69"/>
        <v>1760.9179040000001</v>
      </c>
      <c r="X349" s="70">
        <f t="shared" si="71"/>
        <v>1578.49</v>
      </c>
      <c r="Y349" s="70">
        <f t="shared" si="70"/>
        <v>11960.592096</v>
      </c>
    </row>
    <row r="350" spans="1:25" hidden="1" x14ac:dyDescent="0.3">
      <c r="A350" s="4">
        <v>344</v>
      </c>
      <c r="B350" s="54">
        <v>2109</v>
      </c>
      <c r="C350" s="52" t="s">
        <v>2422</v>
      </c>
      <c r="D350" s="58" t="s">
        <v>453</v>
      </c>
      <c r="E350" s="7">
        <v>43440</v>
      </c>
      <c r="F350" s="5" t="str">
        <f t="shared" si="63"/>
        <v>N/A</v>
      </c>
      <c r="G350" s="8" t="s">
        <v>454</v>
      </c>
      <c r="H350" s="8" t="s">
        <v>515</v>
      </c>
      <c r="I350" s="8" t="s">
        <v>455</v>
      </c>
      <c r="J350" s="5" t="s">
        <v>13</v>
      </c>
      <c r="K350" s="5" t="str">
        <f t="shared" si="65"/>
        <v>1 1 07 2 PR07 95</v>
      </c>
      <c r="L350" s="21" t="s">
        <v>1211</v>
      </c>
      <c r="M350" s="22">
        <v>39023</v>
      </c>
      <c r="N350" s="22">
        <v>1808</v>
      </c>
      <c r="O350" s="22">
        <v>1299</v>
      </c>
      <c r="P350" s="22">
        <f t="shared" si="66"/>
        <v>42130</v>
      </c>
      <c r="Q350" s="22">
        <v>39023</v>
      </c>
      <c r="R350" s="22">
        <v>42130</v>
      </c>
      <c r="S350" s="22">
        <f t="shared" si="67"/>
        <v>0</v>
      </c>
      <c r="T350" s="76">
        <f t="shared" si="68"/>
        <v>0</v>
      </c>
      <c r="U350" s="64">
        <v>0</v>
      </c>
      <c r="V350" s="74">
        <f t="shared" si="64"/>
        <v>40322</v>
      </c>
      <c r="W350" s="70">
        <f t="shared" si="69"/>
        <v>6244.8603040000007</v>
      </c>
      <c r="X350" s="70">
        <f t="shared" si="71"/>
        <v>4487.6450000000004</v>
      </c>
      <c r="Y350" s="70">
        <f t="shared" si="70"/>
        <v>29589.494695999998</v>
      </c>
    </row>
    <row r="351" spans="1:25" x14ac:dyDescent="0.3">
      <c r="A351" s="4">
        <v>772</v>
      </c>
      <c r="B351" s="54">
        <v>1531</v>
      </c>
      <c r="C351" s="52" t="s">
        <v>2812</v>
      </c>
      <c r="D351" s="59" t="s">
        <v>925</v>
      </c>
      <c r="E351" s="7">
        <v>41244</v>
      </c>
      <c r="F351" s="5" t="str">
        <f t="shared" si="63"/>
        <v>SIEIPEJAL</v>
      </c>
      <c r="G351" s="6" t="s">
        <v>807</v>
      </c>
      <c r="H351" s="8" t="s">
        <v>908</v>
      </c>
      <c r="I351" s="8" t="s">
        <v>667</v>
      </c>
      <c r="J351" s="5" t="s">
        <v>39</v>
      </c>
      <c r="K351" s="5" t="str">
        <f t="shared" si="65"/>
        <v>1 2 22 4 PR24 24</v>
      </c>
      <c r="L351" s="21" t="s">
        <v>1172</v>
      </c>
      <c r="M351" s="22">
        <v>13726</v>
      </c>
      <c r="N351" s="22">
        <v>1046</v>
      </c>
      <c r="O351" s="22">
        <v>866</v>
      </c>
      <c r="P351" s="22">
        <f t="shared" si="66"/>
        <v>15638</v>
      </c>
      <c r="Q351" s="22">
        <v>14426</v>
      </c>
      <c r="R351" s="22">
        <v>16338</v>
      </c>
      <c r="S351" s="22">
        <f t="shared" si="67"/>
        <v>700</v>
      </c>
      <c r="T351" s="76">
        <f t="shared" si="68"/>
        <v>4.8523499237487867E-2</v>
      </c>
      <c r="U351" s="64">
        <v>283</v>
      </c>
      <c r="V351" s="74">
        <f t="shared" si="64"/>
        <v>14875</v>
      </c>
      <c r="W351" s="70">
        <f t="shared" si="69"/>
        <v>1684.7579040000001</v>
      </c>
      <c r="X351" s="70">
        <f t="shared" si="71"/>
        <v>1578.49</v>
      </c>
      <c r="Y351" s="70">
        <f t="shared" si="70"/>
        <v>11611.752096</v>
      </c>
    </row>
    <row r="352" spans="1:25" x14ac:dyDescent="0.3">
      <c r="A352" s="4">
        <v>773</v>
      </c>
      <c r="B352" s="54">
        <v>1476</v>
      </c>
      <c r="C352" s="52" t="s">
        <v>2813</v>
      </c>
      <c r="D352" s="58" t="s">
        <v>926</v>
      </c>
      <c r="E352" s="7">
        <v>43147</v>
      </c>
      <c r="F352" s="5" t="str">
        <f t="shared" si="63"/>
        <v>STIPEJAL</v>
      </c>
      <c r="G352" s="6" t="s">
        <v>807</v>
      </c>
      <c r="H352" s="6" t="s">
        <v>908</v>
      </c>
      <c r="I352" s="8" t="s">
        <v>667</v>
      </c>
      <c r="J352" s="5" t="s">
        <v>39</v>
      </c>
      <c r="K352" s="5" t="str">
        <f t="shared" si="65"/>
        <v>1 2 22 4 PR24 24</v>
      </c>
      <c r="L352" s="21" t="s">
        <v>1172</v>
      </c>
      <c r="M352" s="22">
        <v>13726</v>
      </c>
      <c r="N352" s="22">
        <v>1046</v>
      </c>
      <c r="O352" s="22">
        <v>866</v>
      </c>
      <c r="P352" s="22">
        <f t="shared" si="66"/>
        <v>15638</v>
      </c>
      <c r="Q352" s="22">
        <v>14426</v>
      </c>
      <c r="R352" s="22">
        <v>16338</v>
      </c>
      <c r="S352" s="22">
        <f t="shared" si="67"/>
        <v>700</v>
      </c>
      <c r="T352" s="76">
        <f t="shared" si="68"/>
        <v>4.8523499237487867E-2</v>
      </c>
      <c r="U352" s="64">
        <v>0</v>
      </c>
      <c r="V352" s="74">
        <f t="shared" si="64"/>
        <v>14592</v>
      </c>
      <c r="W352" s="70">
        <f t="shared" si="69"/>
        <v>1634.044304</v>
      </c>
      <c r="X352" s="70">
        <f t="shared" si="71"/>
        <v>1578.49</v>
      </c>
      <c r="Y352" s="70">
        <f t="shared" si="70"/>
        <v>11379.465696000001</v>
      </c>
    </row>
    <row r="353" spans="1:25" x14ac:dyDescent="0.3">
      <c r="A353" s="4">
        <v>774</v>
      </c>
      <c r="B353" s="54">
        <v>1300</v>
      </c>
      <c r="C353" s="52" t="s">
        <v>2814</v>
      </c>
      <c r="D353" s="58" t="s">
        <v>927</v>
      </c>
      <c r="E353" s="7">
        <v>43116</v>
      </c>
      <c r="F353" s="5" t="str">
        <f t="shared" ref="F353:F383" si="72">IFERROR(VLOOKUP(B353,SINDICATO,5,FALSE),"N/A")</f>
        <v>STIPEJAL</v>
      </c>
      <c r="G353" s="6" t="s">
        <v>807</v>
      </c>
      <c r="H353" s="6" t="s">
        <v>908</v>
      </c>
      <c r="I353" s="6" t="s">
        <v>891</v>
      </c>
      <c r="J353" s="5" t="s">
        <v>39</v>
      </c>
      <c r="K353" s="5" t="str">
        <f t="shared" si="65"/>
        <v>1 2 22 4 PR24 24</v>
      </c>
      <c r="L353" s="21" t="s">
        <v>1172</v>
      </c>
      <c r="M353" s="22">
        <v>13726</v>
      </c>
      <c r="N353" s="22">
        <v>1046</v>
      </c>
      <c r="O353" s="22">
        <v>866</v>
      </c>
      <c r="P353" s="22">
        <f t="shared" si="66"/>
        <v>15638</v>
      </c>
      <c r="Q353" s="22">
        <v>14426</v>
      </c>
      <c r="R353" s="22">
        <v>16338</v>
      </c>
      <c r="S353" s="22">
        <f t="shared" si="67"/>
        <v>700</v>
      </c>
      <c r="T353" s="76">
        <f t="shared" si="68"/>
        <v>4.8523499237487867E-2</v>
      </c>
      <c r="U353" s="64">
        <v>0</v>
      </c>
      <c r="V353" s="74">
        <f t="shared" si="64"/>
        <v>14592</v>
      </c>
      <c r="W353" s="70">
        <f t="shared" si="69"/>
        <v>1634.044304</v>
      </c>
      <c r="X353" s="70">
        <f t="shared" si="71"/>
        <v>1578.49</v>
      </c>
      <c r="Y353" s="70">
        <f t="shared" si="70"/>
        <v>11379.465696000001</v>
      </c>
    </row>
    <row r="354" spans="1:25" x14ac:dyDescent="0.3">
      <c r="A354" s="4">
        <v>775</v>
      </c>
      <c r="B354" s="54">
        <v>1536</v>
      </c>
      <c r="C354" s="52" t="s">
        <v>2815</v>
      </c>
      <c r="D354" s="58" t="s">
        <v>928</v>
      </c>
      <c r="E354" s="7">
        <v>43147</v>
      </c>
      <c r="F354" s="5" t="str">
        <f t="shared" si="72"/>
        <v>SIEIPEJAL</v>
      </c>
      <c r="G354" s="6" t="s">
        <v>807</v>
      </c>
      <c r="H354" s="6" t="s">
        <v>908</v>
      </c>
      <c r="I354" s="6" t="s">
        <v>891</v>
      </c>
      <c r="J354" s="5" t="s">
        <v>39</v>
      </c>
      <c r="K354" s="5" t="str">
        <f t="shared" si="65"/>
        <v>1 2 22 4 PR24 24</v>
      </c>
      <c r="L354" s="21" t="s">
        <v>1172</v>
      </c>
      <c r="M354" s="22">
        <v>13726</v>
      </c>
      <c r="N354" s="22">
        <v>1046</v>
      </c>
      <c r="O354" s="22">
        <v>866</v>
      </c>
      <c r="P354" s="22">
        <f t="shared" si="66"/>
        <v>15638</v>
      </c>
      <c r="Q354" s="22">
        <v>14426</v>
      </c>
      <c r="R354" s="22">
        <v>16338</v>
      </c>
      <c r="S354" s="22">
        <f t="shared" si="67"/>
        <v>700</v>
      </c>
      <c r="T354" s="76">
        <f t="shared" si="68"/>
        <v>4.8523499237487867E-2</v>
      </c>
      <c r="U354" s="64">
        <v>0</v>
      </c>
      <c r="V354" s="74">
        <f t="shared" si="64"/>
        <v>14592</v>
      </c>
      <c r="W354" s="70">
        <f t="shared" si="69"/>
        <v>1634.044304</v>
      </c>
      <c r="X354" s="70">
        <f t="shared" si="71"/>
        <v>1578.49</v>
      </c>
      <c r="Y354" s="70">
        <f t="shared" si="70"/>
        <v>11379.465696000001</v>
      </c>
    </row>
    <row r="355" spans="1:25" x14ac:dyDescent="0.3">
      <c r="A355" s="4">
        <v>838</v>
      </c>
      <c r="B355" s="54">
        <v>1077</v>
      </c>
      <c r="C355" s="52" t="s">
        <v>2866</v>
      </c>
      <c r="D355" s="58" t="s">
        <v>975</v>
      </c>
      <c r="E355" s="7">
        <v>39234</v>
      </c>
      <c r="F355" s="5" t="str">
        <f t="shared" si="72"/>
        <v>SIEIPEJAL</v>
      </c>
      <c r="G355" s="6" t="s">
        <v>807</v>
      </c>
      <c r="H355" s="8" t="s">
        <v>938</v>
      </c>
      <c r="I355" s="8" t="s">
        <v>667</v>
      </c>
      <c r="J355" s="5" t="s">
        <v>39</v>
      </c>
      <c r="K355" s="5" t="str">
        <f t="shared" si="65"/>
        <v>1 2 22 4 PR24 89</v>
      </c>
      <c r="L355" s="21" t="s">
        <v>1172</v>
      </c>
      <c r="M355" s="22">
        <v>13726</v>
      </c>
      <c r="N355" s="22">
        <v>1046</v>
      </c>
      <c r="O355" s="22">
        <v>866</v>
      </c>
      <c r="P355" s="22">
        <f t="shared" si="66"/>
        <v>15638</v>
      </c>
      <c r="Q355" s="22">
        <v>14426</v>
      </c>
      <c r="R355" s="22">
        <v>16338</v>
      </c>
      <c r="S355" s="22">
        <f t="shared" si="67"/>
        <v>700</v>
      </c>
      <c r="T355" s="76">
        <f t="shared" si="68"/>
        <v>4.8523499237487867E-2</v>
      </c>
      <c r="U355" s="64">
        <v>425</v>
      </c>
      <c r="V355" s="74">
        <f t="shared" si="64"/>
        <v>15017</v>
      </c>
      <c r="W355" s="70">
        <f t="shared" si="69"/>
        <v>1710.2043040000001</v>
      </c>
      <c r="X355" s="70">
        <f t="shared" si="71"/>
        <v>1578.49</v>
      </c>
      <c r="Y355" s="70">
        <f t="shared" si="70"/>
        <v>11728.305695999999</v>
      </c>
    </row>
    <row r="356" spans="1:25" x14ac:dyDescent="0.3">
      <c r="A356" s="4">
        <v>839</v>
      </c>
      <c r="B356" s="54">
        <v>1245</v>
      </c>
      <c r="C356" s="52" t="s">
        <v>2867</v>
      </c>
      <c r="D356" s="59" t="s">
        <v>2939</v>
      </c>
      <c r="E356" s="7">
        <v>43116</v>
      </c>
      <c r="F356" s="5" t="str">
        <f t="shared" si="72"/>
        <v>N/A</v>
      </c>
      <c r="G356" s="6" t="s">
        <v>807</v>
      </c>
      <c r="H356" s="8" t="s">
        <v>938</v>
      </c>
      <c r="I356" s="8" t="s">
        <v>667</v>
      </c>
      <c r="J356" s="5" t="s">
        <v>39</v>
      </c>
      <c r="K356" s="5" t="str">
        <f t="shared" si="65"/>
        <v>1 2 22 4 PR24 89</v>
      </c>
      <c r="L356" s="21" t="s">
        <v>1172</v>
      </c>
      <c r="M356" s="22">
        <v>13726</v>
      </c>
      <c r="N356" s="22">
        <v>1046</v>
      </c>
      <c r="O356" s="22">
        <v>866</v>
      </c>
      <c r="P356" s="22">
        <f t="shared" si="66"/>
        <v>15638</v>
      </c>
      <c r="Q356" s="22">
        <v>14426</v>
      </c>
      <c r="R356" s="22">
        <v>16338</v>
      </c>
      <c r="S356" s="22">
        <f t="shared" si="67"/>
        <v>700</v>
      </c>
      <c r="T356" s="76">
        <f t="shared" si="68"/>
        <v>4.8523499237487867E-2</v>
      </c>
      <c r="U356" s="64">
        <v>0</v>
      </c>
      <c r="V356" s="74">
        <f t="shared" si="64"/>
        <v>14592</v>
      </c>
      <c r="W356" s="70">
        <f t="shared" si="69"/>
        <v>1634.044304</v>
      </c>
      <c r="X356" s="70">
        <f t="shared" si="71"/>
        <v>1578.49</v>
      </c>
      <c r="Y356" s="70">
        <f t="shared" si="70"/>
        <v>11379.465696000001</v>
      </c>
    </row>
    <row r="357" spans="1:25" x14ac:dyDescent="0.3">
      <c r="A357" s="4">
        <v>840</v>
      </c>
      <c r="B357" s="54">
        <v>1534</v>
      </c>
      <c r="C357" s="52" t="s">
        <v>2868</v>
      </c>
      <c r="D357" s="59" t="s">
        <v>976</v>
      </c>
      <c r="E357" s="7">
        <v>41518</v>
      </c>
      <c r="F357" s="5" t="str">
        <f t="shared" si="72"/>
        <v>STIPEJAL</v>
      </c>
      <c r="G357" s="6" t="s">
        <v>807</v>
      </c>
      <c r="H357" s="8" t="s">
        <v>938</v>
      </c>
      <c r="I357" s="8" t="s">
        <v>667</v>
      </c>
      <c r="J357" s="5" t="s">
        <v>39</v>
      </c>
      <c r="K357" s="5" t="str">
        <f t="shared" si="65"/>
        <v>1 2 22 4 PR24 89</v>
      </c>
      <c r="L357" s="21" t="s">
        <v>1172</v>
      </c>
      <c r="M357" s="22">
        <v>13726</v>
      </c>
      <c r="N357" s="22">
        <v>1046</v>
      </c>
      <c r="O357" s="22">
        <v>866</v>
      </c>
      <c r="P357" s="22">
        <f t="shared" si="66"/>
        <v>15638</v>
      </c>
      <c r="Q357" s="22">
        <v>14426</v>
      </c>
      <c r="R357" s="22">
        <v>16338</v>
      </c>
      <c r="S357" s="22">
        <f t="shared" si="67"/>
        <v>700</v>
      </c>
      <c r="T357" s="76">
        <f t="shared" si="68"/>
        <v>4.8523499237487867E-2</v>
      </c>
      <c r="U357" s="64">
        <v>283</v>
      </c>
      <c r="V357" s="74">
        <f t="shared" si="64"/>
        <v>14875</v>
      </c>
      <c r="W357" s="70">
        <f t="shared" si="69"/>
        <v>1684.7579040000001</v>
      </c>
      <c r="X357" s="70">
        <f t="shared" si="71"/>
        <v>1578.49</v>
      </c>
      <c r="Y357" s="70">
        <f t="shared" si="70"/>
        <v>11611.752096</v>
      </c>
    </row>
    <row r="358" spans="1:25" x14ac:dyDescent="0.3">
      <c r="A358" s="4">
        <v>841</v>
      </c>
      <c r="B358" s="54">
        <v>1609</v>
      </c>
      <c r="C358" s="52" t="s">
        <v>2869</v>
      </c>
      <c r="D358" s="59" t="s">
        <v>977</v>
      </c>
      <c r="E358" s="7">
        <v>41518</v>
      </c>
      <c r="F358" s="5" t="str">
        <f t="shared" si="72"/>
        <v>STIPEJAL</v>
      </c>
      <c r="G358" s="6" t="s">
        <v>807</v>
      </c>
      <c r="H358" s="8" t="s">
        <v>938</v>
      </c>
      <c r="I358" s="8" t="s">
        <v>667</v>
      </c>
      <c r="J358" s="5" t="s">
        <v>39</v>
      </c>
      <c r="K358" s="5" t="str">
        <f t="shared" si="65"/>
        <v>1 2 22 4 PR24 89</v>
      </c>
      <c r="L358" s="21" t="s">
        <v>1172</v>
      </c>
      <c r="M358" s="22">
        <v>13726</v>
      </c>
      <c r="N358" s="22">
        <v>1046</v>
      </c>
      <c r="O358" s="22">
        <v>866</v>
      </c>
      <c r="P358" s="22">
        <f t="shared" si="66"/>
        <v>15638</v>
      </c>
      <c r="Q358" s="22">
        <v>14426</v>
      </c>
      <c r="R358" s="22">
        <v>16338</v>
      </c>
      <c r="S358" s="22">
        <f t="shared" si="67"/>
        <v>700</v>
      </c>
      <c r="T358" s="76">
        <f t="shared" si="68"/>
        <v>4.8523499237487867E-2</v>
      </c>
      <c r="U358" s="64">
        <v>283</v>
      </c>
      <c r="V358" s="74">
        <f t="shared" si="64"/>
        <v>14875</v>
      </c>
      <c r="W358" s="70">
        <f t="shared" si="69"/>
        <v>1684.7579040000001</v>
      </c>
      <c r="X358" s="70">
        <f t="shared" si="71"/>
        <v>1578.49</v>
      </c>
      <c r="Y358" s="70">
        <f t="shared" si="70"/>
        <v>11611.752096</v>
      </c>
    </row>
    <row r="359" spans="1:25" x14ac:dyDescent="0.3">
      <c r="A359" s="4">
        <v>842</v>
      </c>
      <c r="B359" s="54">
        <v>1335</v>
      </c>
      <c r="C359" s="52" t="s">
        <v>2870</v>
      </c>
      <c r="D359" s="59" t="s">
        <v>978</v>
      </c>
      <c r="E359" s="7">
        <v>43116</v>
      </c>
      <c r="F359" s="5" t="str">
        <f t="shared" si="72"/>
        <v>SIEIPEJAL</v>
      </c>
      <c r="G359" s="6" t="s">
        <v>807</v>
      </c>
      <c r="H359" s="8" t="s">
        <v>938</v>
      </c>
      <c r="I359" s="8" t="s">
        <v>891</v>
      </c>
      <c r="J359" s="5" t="s">
        <v>39</v>
      </c>
      <c r="K359" s="5" t="str">
        <f t="shared" si="65"/>
        <v>1 2 22 4 PR24 89</v>
      </c>
      <c r="L359" s="21" t="s">
        <v>1172</v>
      </c>
      <c r="M359" s="22">
        <v>13726</v>
      </c>
      <c r="N359" s="22">
        <v>1046</v>
      </c>
      <c r="O359" s="22">
        <v>866</v>
      </c>
      <c r="P359" s="22">
        <f t="shared" si="66"/>
        <v>15638</v>
      </c>
      <c r="Q359" s="22">
        <v>14426</v>
      </c>
      <c r="R359" s="22">
        <v>16338</v>
      </c>
      <c r="S359" s="22">
        <f t="shared" si="67"/>
        <v>700</v>
      </c>
      <c r="T359" s="76">
        <f t="shared" si="68"/>
        <v>4.8523499237487867E-2</v>
      </c>
      <c r="U359" s="64">
        <v>0</v>
      </c>
      <c r="V359" s="74">
        <f t="shared" si="64"/>
        <v>14592</v>
      </c>
      <c r="W359" s="70">
        <f t="shared" si="69"/>
        <v>1634.044304</v>
      </c>
      <c r="X359" s="70">
        <f t="shared" si="71"/>
        <v>1578.49</v>
      </c>
      <c r="Y359" s="70">
        <f t="shared" si="70"/>
        <v>11379.465696000001</v>
      </c>
    </row>
    <row r="360" spans="1:25" x14ac:dyDescent="0.3">
      <c r="A360" s="4">
        <v>413</v>
      </c>
      <c r="B360" s="54">
        <v>2442</v>
      </c>
      <c r="C360" s="52" t="s">
        <v>2089</v>
      </c>
      <c r="D360" s="58" t="s">
        <v>2931</v>
      </c>
      <c r="E360" s="7">
        <v>44302</v>
      </c>
      <c r="F360" s="5" t="str">
        <f t="shared" si="72"/>
        <v>N/A</v>
      </c>
      <c r="G360" s="8" t="s">
        <v>454</v>
      </c>
      <c r="H360" s="6" t="s">
        <v>524</v>
      </c>
      <c r="I360" s="8" t="s">
        <v>543</v>
      </c>
      <c r="J360" s="5" t="s">
        <v>39</v>
      </c>
      <c r="K360" s="5" t="str">
        <f t="shared" si="65"/>
        <v>1 1 07 2 PR08 86</v>
      </c>
      <c r="L360" s="21" t="s">
        <v>1210</v>
      </c>
      <c r="M360" s="22">
        <v>13953</v>
      </c>
      <c r="N360" s="22">
        <v>1000</v>
      </c>
      <c r="O360" s="22">
        <v>955</v>
      </c>
      <c r="P360" s="22">
        <f t="shared" si="66"/>
        <v>15908</v>
      </c>
      <c r="Q360" s="22">
        <v>14653</v>
      </c>
      <c r="R360" s="22">
        <v>16608</v>
      </c>
      <c r="S360" s="22">
        <f t="shared" si="67"/>
        <v>700</v>
      </c>
      <c r="T360" s="76">
        <f t="shared" si="68"/>
        <v>4.7771787347300892E-2</v>
      </c>
      <c r="U360" s="64">
        <v>0</v>
      </c>
      <c r="V360" s="74">
        <f t="shared" si="64"/>
        <v>14908</v>
      </c>
      <c r="W360" s="70">
        <f t="shared" si="69"/>
        <v>1690.6715040000001</v>
      </c>
      <c r="X360" s="70">
        <f t="shared" si="71"/>
        <v>1604.595</v>
      </c>
      <c r="Y360" s="70">
        <f t="shared" si="70"/>
        <v>11612.733496000001</v>
      </c>
    </row>
    <row r="361" spans="1:25" x14ac:dyDescent="0.3">
      <c r="A361" s="4">
        <v>483</v>
      </c>
      <c r="B361" s="54">
        <v>856</v>
      </c>
      <c r="C361" s="52" t="s">
        <v>2557</v>
      </c>
      <c r="D361" s="59" t="s">
        <v>621</v>
      </c>
      <c r="E361" s="7">
        <v>41518</v>
      </c>
      <c r="F361" s="5" t="str">
        <f t="shared" si="72"/>
        <v>SUTIPEJAL</v>
      </c>
      <c r="G361" s="6" t="s">
        <v>602</v>
      </c>
      <c r="H361" s="8" t="s">
        <v>603</v>
      </c>
      <c r="I361" s="9" t="s">
        <v>56</v>
      </c>
      <c r="J361" s="5" t="s">
        <v>39</v>
      </c>
      <c r="K361" s="5" t="str">
        <f t="shared" si="65"/>
        <v>1 2 08 3 PR16 82</v>
      </c>
      <c r="L361" s="21" t="s">
        <v>1210</v>
      </c>
      <c r="M361" s="22">
        <v>13953</v>
      </c>
      <c r="N361" s="22">
        <v>1000</v>
      </c>
      <c r="O361" s="22">
        <v>955</v>
      </c>
      <c r="P361" s="22">
        <f t="shared" si="66"/>
        <v>15908</v>
      </c>
      <c r="Q361" s="22">
        <v>14653</v>
      </c>
      <c r="R361" s="22">
        <v>16608</v>
      </c>
      <c r="S361" s="22">
        <f t="shared" si="67"/>
        <v>700</v>
      </c>
      <c r="T361" s="76">
        <f t="shared" si="68"/>
        <v>4.7771787347300892E-2</v>
      </c>
      <c r="U361" s="64">
        <v>283</v>
      </c>
      <c r="V361" s="74">
        <f t="shared" si="64"/>
        <v>15191</v>
      </c>
      <c r="W361" s="70">
        <f t="shared" si="69"/>
        <v>1741.3851040000002</v>
      </c>
      <c r="X361" s="70">
        <f t="shared" si="71"/>
        <v>1604.595</v>
      </c>
      <c r="Y361" s="70">
        <f t="shared" si="70"/>
        <v>11845.019896</v>
      </c>
    </row>
    <row r="362" spans="1:25" x14ac:dyDescent="0.3">
      <c r="A362" s="4">
        <v>538</v>
      </c>
      <c r="B362" s="54">
        <v>535</v>
      </c>
      <c r="C362" s="52" t="s">
        <v>2607</v>
      </c>
      <c r="D362" s="59" t="s">
        <v>687</v>
      </c>
      <c r="E362" s="7">
        <v>36526</v>
      </c>
      <c r="F362" s="5" t="str">
        <f t="shared" si="72"/>
        <v>STIPEJAL</v>
      </c>
      <c r="G362" s="8" t="s">
        <v>602</v>
      </c>
      <c r="H362" s="8" t="s">
        <v>652</v>
      </c>
      <c r="I362" s="8" t="s">
        <v>543</v>
      </c>
      <c r="J362" s="5" t="s">
        <v>39</v>
      </c>
      <c r="K362" s="5" t="str">
        <f t="shared" si="65"/>
        <v>1 2 08 3 PR18 26</v>
      </c>
      <c r="L362" s="21" t="s">
        <v>1210</v>
      </c>
      <c r="M362" s="22">
        <v>13953</v>
      </c>
      <c r="N362" s="22">
        <v>1000</v>
      </c>
      <c r="O362" s="22">
        <v>955</v>
      </c>
      <c r="P362" s="22">
        <f t="shared" si="66"/>
        <v>15908</v>
      </c>
      <c r="Q362" s="22">
        <v>14653</v>
      </c>
      <c r="R362" s="22">
        <v>16608</v>
      </c>
      <c r="S362" s="22">
        <f t="shared" si="67"/>
        <v>700</v>
      </c>
      <c r="T362" s="76">
        <f t="shared" si="68"/>
        <v>4.7771787347300892E-2</v>
      </c>
      <c r="U362" s="64">
        <v>708</v>
      </c>
      <c r="V362" s="74">
        <f t="shared" si="64"/>
        <v>15616</v>
      </c>
      <c r="W362" s="70">
        <f t="shared" si="69"/>
        <v>1817.5451040000003</v>
      </c>
      <c r="X362" s="70">
        <f t="shared" si="71"/>
        <v>1604.595</v>
      </c>
      <c r="Y362" s="70">
        <f t="shared" si="70"/>
        <v>12193.859896</v>
      </c>
    </row>
    <row r="363" spans="1:25" x14ac:dyDescent="0.3">
      <c r="A363" s="4">
        <v>539</v>
      </c>
      <c r="B363" s="54">
        <v>647</v>
      </c>
      <c r="C363" s="52" t="s">
        <v>2608</v>
      </c>
      <c r="D363" s="58" t="s">
        <v>688</v>
      </c>
      <c r="E363" s="7">
        <v>36907</v>
      </c>
      <c r="F363" s="5" t="str">
        <f t="shared" si="72"/>
        <v>SIEIPEJAL</v>
      </c>
      <c r="G363" s="8" t="s">
        <v>602</v>
      </c>
      <c r="H363" s="8" t="s">
        <v>652</v>
      </c>
      <c r="I363" s="8" t="s">
        <v>689</v>
      </c>
      <c r="J363" s="5" t="s">
        <v>39</v>
      </c>
      <c r="K363" s="5" t="str">
        <f t="shared" si="65"/>
        <v>1 2 08 3 PR18 26</v>
      </c>
      <c r="L363" s="21" t="s">
        <v>1210</v>
      </c>
      <c r="M363" s="22">
        <v>13953</v>
      </c>
      <c r="N363" s="22">
        <v>1000</v>
      </c>
      <c r="O363" s="22">
        <v>955</v>
      </c>
      <c r="P363" s="22">
        <f t="shared" si="66"/>
        <v>15908</v>
      </c>
      <c r="Q363" s="22">
        <v>14653</v>
      </c>
      <c r="R363" s="22">
        <v>16608</v>
      </c>
      <c r="S363" s="22">
        <f t="shared" si="67"/>
        <v>700</v>
      </c>
      <c r="T363" s="76">
        <f t="shared" si="68"/>
        <v>4.7771787347300892E-2</v>
      </c>
      <c r="U363" s="64">
        <v>708</v>
      </c>
      <c r="V363" s="74">
        <f t="shared" si="64"/>
        <v>15616</v>
      </c>
      <c r="W363" s="70">
        <f t="shared" si="69"/>
        <v>1817.5451040000003</v>
      </c>
      <c r="X363" s="70">
        <f t="shared" si="71"/>
        <v>1604.595</v>
      </c>
      <c r="Y363" s="70">
        <f t="shared" si="70"/>
        <v>12193.859896</v>
      </c>
    </row>
    <row r="364" spans="1:25" hidden="1" x14ac:dyDescent="0.3">
      <c r="A364" s="4">
        <v>358</v>
      </c>
      <c r="B364" s="54">
        <v>2110</v>
      </c>
      <c r="C364" s="52" t="s">
        <v>2436</v>
      </c>
      <c r="D364" s="58" t="s">
        <v>474</v>
      </c>
      <c r="E364" s="7">
        <v>43440</v>
      </c>
      <c r="F364" s="5" t="str">
        <f t="shared" si="72"/>
        <v>N/A</v>
      </c>
      <c r="G364" s="8" t="s">
        <v>454</v>
      </c>
      <c r="H364" s="8" t="s">
        <v>475</v>
      </c>
      <c r="I364" s="8" t="s">
        <v>476</v>
      </c>
      <c r="J364" s="5" t="s">
        <v>13</v>
      </c>
      <c r="K364" s="5" t="str">
        <f t="shared" si="65"/>
        <v>1 1 07 2 PR07 65</v>
      </c>
      <c r="L364" s="21" t="s">
        <v>1211</v>
      </c>
      <c r="M364" s="22">
        <v>39023</v>
      </c>
      <c r="N364" s="22">
        <v>1808</v>
      </c>
      <c r="O364" s="22">
        <v>1299</v>
      </c>
      <c r="P364" s="22">
        <f t="shared" si="66"/>
        <v>42130</v>
      </c>
      <c r="Q364" s="22">
        <v>39023</v>
      </c>
      <c r="R364" s="22">
        <v>42130</v>
      </c>
      <c r="S364" s="22">
        <f t="shared" si="67"/>
        <v>0</v>
      </c>
      <c r="T364" s="76">
        <f t="shared" si="68"/>
        <v>0</v>
      </c>
      <c r="U364" s="64">
        <v>0</v>
      </c>
      <c r="V364" s="74">
        <f t="shared" si="64"/>
        <v>40322</v>
      </c>
      <c r="W364" s="70">
        <f t="shared" si="69"/>
        <v>6244.8603040000007</v>
      </c>
      <c r="X364" s="70">
        <f t="shared" si="71"/>
        <v>4487.6450000000004</v>
      </c>
      <c r="Y364" s="70">
        <f t="shared" si="70"/>
        <v>29589.494695999998</v>
      </c>
    </row>
    <row r="365" spans="1:25" x14ac:dyDescent="0.3">
      <c r="A365" s="4">
        <v>540</v>
      </c>
      <c r="B365" s="54">
        <v>657</v>
      </c>
      <c r="C365" s="52" t="s">
        <v>2609</v>
      </c>
      <c r="D365" s="58" t="s">
        <v>690</v>
      </c>
      <c r="E365" s="7">
        <v>36907</v>
      </c>
      <c r="F365" s="5" t="str">
        <f t="shared" si="72"/>
        <v>STIPEJAL</v>
      </c>
      <c r="G365" s="8" t="s">
        <v>602</v>
      </c>
      <c r="H365" s="8" t="s">
        <v>652</v>
      </c>
      <c r="I365" s="8" t="s">
        <v>689</v>
      </c>
      <c r="J365" s="5" t="s">
        <v>39</v>
      </c>
      <c r="K365" s="5" t="str">
        <f t="shared" si="65"/>
        <v>1 2 08 3 PR18 26</v>
      </c>
      <c r="L365" s="21" t="s">
        <v>1210</v>
      </c>
      <c r="M365" s="22">
        <v>13953</v>
      </c>
      <c r="N365" s="22">
        <v>1000</v>
      </c>
      <c r="O365" s="22">
        <v>955</v>
      </c>
      <c r="P365" s="22">
        <f t="shared" si="66"/>
        <v>15908</v>
      </c>
      <c r="Q365" s="22">
        <v>14653</v>
      </c>
      <c r="R365" s="22">
        <v>16608</v>
      </c>
      <c r="S365" s="22">
        <f t="shared" si="67"/>
        <v>700</v>
      </c>
      <c r="T365" s="76">
        <f t="shared" si="68"/>
        <v>4.7771787347300892E-2</v>
      </c>
      <c r="U365" s="64">
        <v>708</v>
      </c>
      <c r="V365" s="74">
        <f t="shared" si="64"/>
        <v>15616</v>
      </c>
      <c r="W365" s="70">
        <f t="shared" si="69"/>
        <v>1817.5451040000003</v>
      </c>
      <c r="X365" s="70">
        <f t="shared" si="71"/>
        <v>1604.595</v>
      </c>
      <c r="Y365" s="70">
        <f t="shared" si="70"/>
        <v>12193.859896</v>
      </c>
    </row>
    <row r="366" spans="1:25" x14ac:dyDescent="0.3">
      <c r="A366" s="4">
        <v>541</v>
      </c>
      <c r="B366" s="54">
        <v>719</v>
      </c>
      <c r="C366" s="52" t="s">
        <v>2610</v>
      </c>
      <c r="D366" s="59" t="s">
        <v>691</v>
      </c>
      <c r="E366" s="7">
        <v>37668</v>
      </c>
      <c r="F366" s="5" t="str">
        <f t="shared" si="72"/>
        <v>SIEIPEJAL</v>
      </c>
      <c r="G366" s="8" t="s">
        <v>602</v>
      </c>
      <c r="H366" s="8" t="s">
        <v>652</v>
      </c>
      <c r="I366" s="8" t="s">
        <v>689</v>
      </c>
      <c r="J366" s="5" t="s">
        <v>39</v>
      </c>
      <c r="K366" s="5" t="str">
        <f t="shared" si="65"/>
        <v>1 2 08 3 PR18 26</v>
      </c>
      <c r="L366" s="21" t="s">
        <v>1210</v>
      </c>
      <c r="M366" s="22">
        <v>13953</v>
      </c>
      <c r="N366" s="22">
        <v>1000</v>
      </c>
      <c r="O366" s="22">
        <v>955</v>
      </c>
      <c r="P366" s="22">
        <f t="shared" si="66"/>
        <v>15908</v>
      </c>
      <c r="Q366" s="22">
        <v>14653</v>
      </c>
      <c r="R366" s="22">
        <v>16608</v>
      </c>
      <c r="S366" s="22">
        <f t="shared" si="67"/>
        <v>700</v>
      </c>
      <c r="T366" s="76">
        <f t="shared" si="68"/>
        <v>4.7771787347300892E-2</v>
      </c>
      <c r="U366" s="64">
        <v>566</v>
      </c>
      <c r="V366" s="74">
        <f t="shared" si="64"/>
        <v>15474</v>
      </c>
      <c r="W366" s="70">
        <f t="shared" si="69"/>
        <v>1792.098704</v>
      </c>
      <c r="X366" s="70">
        <f t="shared" si="71"/>
        <v>1604.595</v>
      </c>
      <c r="Y366" s="70">
        <f t="shared" si="70"/>
        <v>12077.306296000001</v>
      </c>
    </row>
    <row r="367" spans="1:25" x14ac:dyDescent="0.3">
      <c r="A367" s="4">
        <v>16</v>
      </c>
      <c r="B367" s="54">
        <v>2421</v>
      </c>
      <c r="C367" s="72" t="s">
        <v>2075</v>
      </c>
      <c r="D367" s="59" t="s">
        <v>2906</v>
      </c>
      <c r="E367" s="7">
        <v>44271</v>
      </c>
      <c r="F367" s="5" t="str">
        <f t="shared" si="72"/>
        <v>N/A</v>
      </c>
      <c r="G367" s="6" t="s">
        <v>11</v>
      </c>
      <c r="H367" s="8" t="s">
        <v>11</v>
      </c>
      <c r="I367" s="8" t="s">
        <v>36</v>
      </c>
      <c r="J367" s="5" t="s">
        <v>13</v>
      </c>
      <c r="K367" s="5" t="str">
        <f t="shared" si="65"/>
        <v>1 1 01 1 PR01 01</v>
      </c>
      <c r="L367" s="21" t="s">
        <v>1210</v>
      </c>
      <c r="M367" s="22">
        <v>14462</v>
      </c>
      <c r="N367" s="22">
        <v>1000</v>
      </c>
      <c r="O367" s="22">
        <v>955</v>
      </c>
      <c r="P367" s="22">
        <f t="shared" si="66"/>
        <v>16417</v>
      </c>
      <c r="Q367" s="22">
        <v>15162</v>
      </c>
      <c r="R367" s="22">
        <v>17117</v>
      </c>
      <c r="S367" s="22">
        <f t="shared" si="67"/>
        <v>700</v>
      </c>
      <c r="T367" s="76">
        <f t="shared" si="68"/>
        <v>4.6168051708217916E-2</v>
      </c>
      <c r="U367" s="64">
        <v>0</v>
      </c>
      <c r="V367" s="74">
        <f t="shared" si="64"/>
        <v>15417</v>
      </c>
      <c r="W367" s="70">
        <f t="shared" si="69"/>
        <v>1781.8843040000002</v>
      </c>
      <c r="X367" s="70">
        <f t="shared" si="71"/>
        <v>1663.13</v>
      </c>
      <c r="Y367" s="70">
        <f t="shared" si="70"/>
        <v>11971.985696</v>
      </c>
    </row>
    <row r="368" spans="1:25" x14ac:dyDescent="0.3">
      <c r="A368" s="4">
        <v>156</v>
      </c>
      <c r="B368" s="54">
        <v>695</v>
      </c>
      <c r="C368" s="52" t="s">
        <v>2254</v>
      </c>
      <c r="D368" s="58" t="s">
        <v>215</v>
      </c>
      <c r="E368" s="7">
        <v>37043</v>
      </c>
      <c r="F368" s="5" t="str">
        <f t="shared" si="72"/>
        <v>SIEIPEJAL</v>
      </c>
      <c r="G368" s="6" t="s">
        <v>180</v>
      </c>
      <c r="H368" s="6" t="s">
        <v>208</v>
      </c>
      <c r="I368" s="8" t="s">
        <v>32</v>
      </c>
      <c r="J368" s="5" t="s">
        <v>39</v>
      </c>
      <c r="K368" s="5" t="str">
        <f t="shared" si="65"/>
        <v>1 1 05 1 PR02 16</v>
      </c>
      <c r="L368" s="21" t="s">
        <v>1210</v>
      </c>
      <c r="M368" s="22">
        <v>14462</v>
      </c>
      <c r="N368" s="22">
        <v>1000</v>
      </c>
      <c r="O368" s="22">
        <v>955</v>
      </c>
      <c r="P368" s="22">
        <f t="shared" si="66"/>
        <v>16417</v>
      </c>
      <c r="Q368" s="22">
        <v>15162</v>
      </c>
      <c r="R368" s="22">
        <v>17117</v>
      </c>
      <c r="S368" s="22">
        <f t="shared" si="67"/>
        <v>700</v>
      </c>
      <c r="T368" s="76">
        <f t="shared" si="68"/>
        <v>4.6168051708217916E-2</v>
      </c>
      <c r="U368" s="64">
        <v>566</v>
      </c>
      <c r="V368" s="74">
        <f t="shared" si="64"/>
        <v>15983</v>
      </c>
      <c r="W368" s="70">
        <f t="shared" si="69"/>
        <v>1883.3115040000002</v>
      </c>
      <c r="X368" s="70">
        <f t="shared" si="71"/>
        <v>1663.13</v>
      </c>
      <c r="Y368" s="70">
        <f t="shared" si="70"/>
        <v>12436.558495999998</v>
      </c>
    </row>
    <row r="369" spans="1:25" x14ac:dyDescent="0.3">
      <c r="A369" s="4">
        <v>167</v>
      </c>
      <c r="B369" s="54">
        <v>1377</v>
      </c>
      <c r="C369" s="52" t="s">
        <v>2265</v>
      </c>
      <c r="D369" s="58" t="s">
        <v>234</v>
      </c>
      <c r="E369" s="7">
        <v>40863</v>
      </c>
      <c r="F369" s="5" t="str">
        <f t="shared" si="72"/>
        <v>N/A</v>
      </c>
      <c r="G369" s="8" t="s">
        <v>180</v>
      </c>
      <c r="H369" s="8" t="s">
        <v>230</v>
      </c>
      <c r="I369" s="8" t="s">
        <v>235</v>
      </c>
      <c r="J369" s="5" t="s">
        <v>13</v>
      </c>
      <c r="K369" s="5" t="str">
        <f t="shared" si="65"/>
        <v>1 1 05 1 PR02 18</v>
      </c>
      <c r="L369" s="21" t="s">
        <v>1210</v>
      </c>
      <c r="M369" s="22">
        <v>14462</v>
      </c>
      <c r="N369" s="22">
        <v>1000</v>
      </c>
      <c r="O369" s="22">
        <v>955</v>
      </c>
      <c r="P369" s="22">
        <f t="shared" si="66"/>
        <v>16417</v>
      </c>
      <c r="Q369" s="22">
        <v>15162</v>
      </c>
      <c r="R369" s="22">
        <v>17117</v>
      </c>
      <c r="S369" s="22">
        <f t="shared" si="67"/>
        <v>700</v>
      </c>
      <c r="T369" s="76">
        <f t="shared" si="68"/>
        <v>4.6168051708217916E-2</v>
      </c>
      <c r="U369" s="64">
        <v>283</v>
      </c>
      <c r="V369" s="74">
        <f t="shared" si="64"/>
        <v>15700</v>
      </c>
      <c r="W369" s="70">
        <f t="shared" si="69"/>
        <v>1832.5979040000002</v>
      </c>
      <c r="X369" s="70">
        <f t="shared" ref="X369:X400" si="73">M369*11.5%</f>
        <v>1663.13</v>
      </c>
      <c r="Y369" s="70">
        <f t="shared" si="70"/>
        <v>12204.272096000001</v>
      </c>
    </row>
    <row r="370" spans="1:25" x14ac:dyDescent="0.3">
      <c r="A370" s="4">
        <v>168</v>
      </c>
      <c r="B370" s="54">
        <v>128</v>
      </c>
      <c r="C370" s="52" t="s">
        <v>2266</v>
      </c>
      <c r="D370" s="59" t="s">
        <v>236</v>
      </c>
      <c r="E370" s="7">
        <v>33695</v>
      </c>
      <c r="F370" s="5" t="str">
        <f t="shared" si="72"/>
        <v>SIEIPEJAL</v>
      </c>
      <c r="G370" s="8" t="s">
        <v>180</v>
      </c>
      <c r="H370" s="8" t="s">
        <v>230</v>
      </c>
      <c r="I370" s="8" t="s">
        <v>235</v>
      </c>
      <c r="J370" s="5" t="s">
        <v>39</v>
      </c>
      <c r="K370" s="5" t="str">
        <f t="shared" si="65"/>
        <v>1 1 05 1 PR02 18</v>
      </c>
      <c r="L370" s="21" t="s">
        <v>1210</v>
      </c>
      <c r="M370" s="22">
        <v>14462</v>
      </c>
      <c r="N370" s="22">
        <v>1000</v>
      </c>
      <c r="O370" s="22">
        <v>955</v>
      </c>
      <c r="P370" s="22">
        <f t="shared" si="66"/>
        <v>16417</v>
      </c>
      <c r="Q370" s="22">
        <v>15162</v>
      </c>
      <c r="R370" s="22">
        <v>17117</v>
      </c>
      <c r="S370" s="22">
        <f t="shared" si="67"/>
        <v>700</v>
      </c>
      <c r="T370" s="76">
        <f t="shared" si="68"/>
        <v>4.6168051708217916E-2</v>
      </c>
      <c r="U370" s="64">
        <v>850</v>
      </c>
      <c r="V370" s="74">
        <f t="shared" si="64"/>
        <v>16267</v>
      </c>
      <c r="W370" s="70">
        <f t="shared" si="69"/>
        <v>1934.2043040000001</v>
      </c>
      <c r="X370" s="70">
        <f t="shared" si="73"/>
        <v>1663.13</v>
      </c>
      <c r="Y370" s="70">
        <f t="shared" si="70"/>
        <v>12669.665696</v>
      </c>
    </row>
    <row r="371" spans="1:25" x14ac:dyDescent="0.3">
      <c r="A371" s="4">
        <v>169</v>
      </c>
      <c r="B371" s="54">
        <v>717</v>
      </c>
      <c r="C371" s="52" t="s">
        <v>2267</v>
      </c>
      <c r="D371" s="58" t="s">
        <v>237</v>
      </c>
      <c r="E371" s="7">
        <v>37150</v>
      </c>
      <c r="F371" s="5" t="str">
        <f t="shared" si="72"/>
        <v>SIEIPEJAL</v>
      </c>
      <c r="G371" s="8" t="s">
        <v>180</v>
      </c>
      <c r="H371" s="8" t="s">
        <v>230</v>
      </c>
      <c r="I371" s="8" t="s">
        <v>211</v>
      </c>
      <c r="J371" s="5" t="s">
        <v>39</v>
      </c>
      <c r="K371" s="5" t="str">
        <f t="shared" si="65"/>
        <v>1 1 05 1 PR02 18</v>
      </c>
      <c r="L371" s="21" t="s">
        <v>1210</v>
      </c>
      <c r="M371" s="22">
        <v>14462</v>
      </c>
      <c r="N371" s="22">
        <v>1000</v>
      </c>
      <c r="O371" s="22">
        <v>955</v>
      </c>
      <c r="P371" s="22">
        <f t="shared" si="66"/>
        <v>16417</v>
      </c>
      <c r="Q371" s="22">
        <v>15162</v>
      </c>
      <c r="R371" s="22">
        <v>17117</v>
      </c>
      <c r="S371" s="22">
        <f t="shared" si="67"/>
        <v>700</v>
      </c>
      <c r="T371" s="76">
        <f t="shared" si="68"/>
        <v>4.6168051708217916E-2</v>
      </c>
      <c r="U371" s="64">
        <v>566</v>
      </c>
      <c r="V371" s="74">
        <f t="shared" si="64"/>
        <v>15983</v>
      </c>
      <c r="W371" s="70">
        <f t="shared" si="69"/>
        <v>1883.3115040000002</v>
      </c>
      <c r="X371" s="70">
        <f t="shared" si="73"/>
        <v>1663.13</v>
      </c>
      <c r="Y371" s="70">
        <f t="shared" si="70"/>
        <v>12436.558495999998</v>
      </c>
    </row>
    <row r="372" spans="1:25" x14ac:dyDescent="0.3">
      <c r="A372" s="4">
        <v>170</v>
      </c>
      <c r="B372" s="54">
        <v>1047</v>
      </c>
      <c r="C372" s="52" t="s">
        <v>2268</v>
      </c>
      <c r="D372" s="58" t="s">
        <v>238</v>
      </c>
      <c r="E372" s="7">
        <v>38659</v>
      </c>
      <c r="F372" s="5" t="str">
        <f t="shared" si="72"/>
        <v>SIEIPEJAL</v>
      </c>
      <c r="G372" s="8" t="s">
        <v>180</v>
      </c>
      <c r="H372" s="8" t="s">
        <v>230</v>
      </c>
      <c r="I372" s="8" t="s">
        <v>235</v>
      </c>
      <c r="J372" s="5" t="s">
        <v>39</v>
      </c>
      <c r="K372" s="5" t="str">
        <f t="shared" si="65"/>
        <v>1 1 05 1 PR02 18</v>
      </c>
      <c r="L372" s="21" t="s">
        <v>1210</v>
      </c>
      <c r="M372" s="22">
        <v>14462</v>
      </c>
      <c r="N372" s="22">
        <v>1000</v>
      </c>
      <c r="O372" s="22">
        <v>955</v>
      </c>
      <c r="P372" s="22">
        <f t="shared" si="66"/>
        <v>16417</v>
      </c>
      <c r="Q372" s="22">
        <v>15162</v>
      </c>
      <c r="R372" s="22">
        <v>17117</v>
      </c>
      <c r="S372" s="22">
        <f t="shared" si="67"/>
        <v>700</v>
      </c>
      <c r="T372" s="76">
        <f t="shared" si="68"/>
        <v>4.6168051708217916E-2</v>
      </c>
      <c r="U372" s="64">
        <v>566</v>
      </c>
      <c r="V372" s="74">
        <f t="shared" si="64"/>
        <v>15983</v>
      </c>
      <c r="W372" s="70">
        <f t="shared" si="69"/>
        <v>1883.3115040000002</v>
      </c>
      <c r="X372" s="70">
        <f t="shared" si="73"/>
        <v>1663.13</v>
      </c>
      <c r="Y372" s="70">
        <f t="shared" si="70"/>
        <v>12436.558495999998</v>
      </c>
    </row>
    <row r="373" spans="1:25" x14ac:dyDescent="0.3">
      <c r="A373" s="4">
        <v>227</v>
      </c>
      <c r="B373" s="54">
        <v>166</v>
      </c>
      <c r="C373" s="52" t="s">
        <v>2320</v>
      </c>
      <c r="D373" s="59" t="s">
        <v>308</v>
      </c>
      <c r="E373" s="7">
        <v>34162</v>
      </c>
      <c r="F373" s="5" t="str">
        <f t="shared" si="72"/>
        <v>SIEIPEJAL</v>
      </c>
      <c r="G373" s="8" t="s">
        <v>180</v>
      </c>
      <c r="H373" s="8" t="s">
        <v>271</v>
      </c>
      <c r="I373" s="8" t="s">
        <v>32</v>
      </c>
      <c r="J373" s="5" t="s">
        <v>39</v>
      </c>
      <c r="K373" s="5" t="str">
        <f t="shared" si="65"/>
        <v>1 1 05 2 PR15 80</v>
      </c>
      <c r="L373" s="21" t="s">
        <v>1210</v>
      </c>
      <c r="M373" s="22">
        <v>14462</v>
      </c>
      <c r="N373" s="22">
        <v>1000</v>
      </c>
      <c r="O373" s="22">
        <v>955</v>
      </c>
      <c r="P373" s="22">
        <f t="shared" si="66"/>
        <v>16417</v>
      </c>
      <c r="Q373" s="22">
        <v>15162</v>
      </c>
      <c r="R373" s="22">
        <v>17117</v>
      </c>
      <c r="S373" s="22">
        <f t="shared" si="67"/>
        <v>700</v>
      </c>
      <c r="T373" s="76">
        <f t="shared" si="68"/>
        <v>4.6168051708217916E-2</v>
      </c>
      <c r="U373" s="64">
        <v>850</v>
      </c>
      <c r="V373" s="74">
        <f t="shared" si="64"/>
        <v>16267</v>
      </c>
      <c r="W373" s="70">
        <f t="shared" si="69"/>
        <v>1934.2043040000001</v>
      </c>
      <c r="X373" s="70">
        <f t="shared" si="73"/>
        <v>1663.13</v>
      </c>
      <c r="Y373" s="70">
        <f t="shared" si="70"/>
        <v>12669.665696</v>
      </c>
    </row>
    <row r="374" spans="1:25" x14ac:dyDescent="0.3">
      <c r="A374" s="4">
        <v>264</v>
      </c>
      <c r="B374" s="54">
        <v>1805</v>
      </c>
      <c r="C374" s="52" t="s">
        <v>2353</v>
      </c>
      <c r="D374" s="58" t="s">
        <v>353</v>
      </c>
      <c r="E374" s="7">
        <v>42142</v>
      </c>
      <c r="F374" s="5" t="str">
        <f t="shared" si="72"/>
        <v>STIPEJAL</v>
      </c>
      <c r="G374" s="6" t="s">
        <v>180</v>
      </c>
      <c r="H374" s="6" t="s">
        <v>348</v>
      </c>
      <c r="I374" s="8" t="s">
        <v>32</v>
      </c>
      <c r="J374" s="5" t="s">
        <v>39</v>
      </c>
      <c r="K374" s="5" t="str">
        <f t="shared" si="65"/>
        <v>1 1 05 2 PR31 79</v>
      </c>
      <c r="L374" s="21" t="s">
        <v>1210</v>
      </c>
      <c r="M374" s="22">
        <v>14462</v>
      </c>
      <c r="N374" s="22">
        <v>1000</v>
      </c>
      <c r="O374" s="22">
        <v>955</v>
      </c>
      <c r="P374" s="22">
        <f t="shared" si="66"/>
        <v>16417</v>
      </c>
      <c r="Q374" s="22">
        <v>15162</v>
      </c>
      <c r="R374" s="22">
        <v>17117</v>
      </c>
      <c r="S374" s="22">
        <f t="shared" si="67"/>
        <v>700</v>
      </c>
      <c r="T374" s="76">
        <f t="shared" si="68"/>
        <v>4.6168051708217916E-2</v>
      </c>
      <c r="U374" s="64">
        <v>283</v>
      </c>
      <c r="V374" s="74">
        <f t="shared" si="64"/>
        <v>15700</v>
      </c>
      <c r="W374" s="70">
        <f t="shared" si="69"/>
        <v>1832.5979040000002</v>
      </c>
      <c r="X374" s="70">
        <f t="shared" si="73"/>
        <v>1663.13</v>
      </c>
      <c r="Y374" s="70">
        <f t="shared" si="70"/>
        <v>12204.272096000001</v>
      </c>
    </row>
    <row r="375" spans="1:25" x14ac:dyDescent="0.3">
      <c r="A375" s="4">
        <v>374</v>
      </c>
      <c r="B375" s="54">
        <v>979</v>
      </c>
      <c r="C375" s="52" t="s">
        <v>2452</v>
      </c>
      <c r="D375" s="58" t="s">
        <v>495</v>
      </c>
      <c r="E375" s="7">
        <v>38244</v>
      </c>
      <c r="F375" s="5" t="str">
        <f t="shared" si="72"/>
        <v>SUTIPEJAL</v>
      </c>
      <c r="G375" s="8" t="s">
        <v>454</v>
      </c>
      <c r="H375" s="8" t="s">
        <v>475</v>
      </c>
      <c r="I375" s="8" t="s">
        <v>32</v>
      </c>
      <c r="J375" s="5" t="s">
        <v>39</v>
      </c>
      <c r="K375" s="5" t="str">
        <f t="shared" si="65"/>
        <v>1 1 07 2 PR07 65</v>
      </c>
      <c r="L375" s="21" t="s">
        <v>1210</v>
      </c>
      <c r="M375" s="22">
        <v>14462</v>
      </c>
      <c r="N375" s="22">
        <v>1000</v>
      </c>
      <c r="O375" s="22">
        <v>955</v>
      </c>
      <c r="P375" s="22">
        <f t="shared" si="66"/>
        <v>16417</v>
      </c>
      <c r="Q375" s="22">
        <v>15162</v>
      </c>
      <c r="R375" s="22">
        <v>17117</v>
      </c>
      <c r="S375" s="22">
        <f t="shared" si="67"/>
        <v>700</v>
      </c>
      <c r="T375" s="76">
        <f t="shared" si="68"/>
        <v>4.6168051708217916E-2</v>
      </c>
      <c r="U375" s="64">
        <v>566</v>
      </c>
      <c r="V375" s="74">
        <f t="shared" si="64"/>
        <v>15983</v>
      </c>
      <c r="W375" s="70">
        <f t="shared" si="69"/>
        <v>1883.3115040000002</v>
      </c>
      <c r="X375" s="70">
        <f t="shared" si="73"/>
        <v>1663.13</v>
      </c>
      <c r="Y375" s="70">
        <f t="shared" si="70"/>
        <v>12436.558495999998</v>
      </c>
    </row>
    <row r="376" spans="1:25" x14ac:dyDescent="0.3">
      <c r="A376" s="4">
        <v>403</v>
      </c>
      <c r="B376" s="54">
        <v>1486</v>
      </c>
      <c r="C376" s="52" t="s">
        <v>2481</v>
      </c>
      <c r="D376" s="58" t="s">
        <v>534</v>
      </c>
      <c r="E376" s="7">
        <v>41076</v>
      </c>
      <c r="F376" s="5" t="str">
        <f t="shared" si="72"/>
        <v>N/A</v>
      </c>
      <c r="G376" s="8" t="s">
        <v>454</v>
      </c>
      <c r="H376" s="8" t="s">
        <v>524</v>
      </c>
      <c r="I376" s="8" t="s">
        <v>535</v>
      </c>
      <c r="J376" s="5" t="s">
        <v>13</v>
      </c>
      <c r="K376" s="5" t="str">
        <f t="shared" si="65"/>
        <v>1 1 07 2 PR08 86</v>
      </c>
      <c r="L376" s="21" t="s">
        <v>1210</v>
      </c>
      <c r="M376" s="22">
        <v>14462</v>
      </c>
      <c r="N376" s="22">
        <v>1000</v>
      </c>
      <c r="O376" s="22">
        <v>955</v>
      </c>
      <c r="P376" s="22">
        <f t="shared" si="66"/>
        <v>16417</v>
      </c>
      <c r="Q376" s="22">
        <v>15162</v>
      </c>
      <c r="R376" s="22">
        <v>17117</v>
      </c>
      <c r="S376" s="22">
        <f t="shared" si="67"/>
        <v>700</v>
      </c>
      <c r="T376" s="76">
        <f t="shared" si="68"/>
        <v>4.6168051708217916E-2</v>
      </c>
      <c r="U376" s="64">
        <v>283</v>
      </c>
      <c r="V376" s="74">
        <f t="shared" si="64"/>
        <v>15700</v>
      </c>
      <c r="W376" s="70">
        <f t="shared" si="69"/>
        <v>1832.5979040000002</v>
      </c>
      <c r="X376" s="70">
        <f t="shared" si="73"/>
        <v>1663.13</v>
      </c>
      <c r="Y376" s="70">
        <f t="shared" si="70"/>
        <v>12204.272096000001</v>
      </c>
    </row>
    <row r="377" spans="1:25" x14ac:dyDescent="0.3">
      <c r="A377" s="4">
        <v>411</v>
      </c>
      <c r="B377" s="54">
        <v>478</v>
      </c>
      <c r="C377" s="52" t="s">
        <v>2487</v>
      </c>
      <c r="D377" s="58" t="s">
        <v>541</v>
      </c>
      <c r="E377" s="7">
        <v>36176</v>
      </c>
      <c r="F377" s="5" t="str">
        <f t="shared" si="72"/>
        <v>STIPEJAL</v>
      </c>
      <c r="G377" s="8" t="s">
        <v>454</v>
      </c>
      <c r="H377" s="6" t="s">
        <v>524</v>
      </c>
      <c r="I377" s="8" t="s">
        <v>32</v>
      </c>
      <c r="J377" s="5" t="s">
        <v>39</v>
      </c>
      <c r="K377" s="5" t="str">
        <f t="shared" si="65"/>
        <v>1 1 07 2 PR08 86</v>
      </c>
      <c r="L377" s="21" t="s">
        <v>1210</v>
      </c>
      <c r="M377" s="22">
        <v>14462</v>
      </c>
      <c r="N377" s="22">
        <v>1000</v>
      </c>
      <c r="O377" s="22">
        <v>955</v>
      </c>
      <c r="P377" s="22">
        <f t="shared" si="66"/>
        <v>16417</v>
      </c>
      <c r="Q377" s="22">
        <v>15162</v>
      </c>
      <c r="R377" s="22">
        <v>17117</v>
      </c>
      <c r="S377" s="22">
        <f t="shared" si="67"/>
        <v>700</v>
      </c>
      <c r="T377" s="76">
        <f t="shared" si="68"/>
        <v>4.6168051708217916E-2</v>
      </c>
      <c r="U377" s="64">
        <v>708</v>
      </c>
      <c r="V377" s="74">
        <f t="shared" si="64"/>
        <v>16125</v>
      </c>
      <c r="W377" s="70">
        <f t="shared" si="69"/>
        <v>1908.7579040000001</v>
      </c>
      <c r="X377" s="70">
        <f t="shared" si="73"/>
        <v>1663.13</v>
      </c>
      <c r="Y377" s="70">
        <f t="shared" si="70"/>
        <v>12553.112096000001</v>
      </c>
    </row>
    <row r="378" spans="1:25" x14ac:dyDescent="0.3">
      <c r="A378" s="4">
        <v>412</v>
      </c>
      <c r="B378" s="54">
        <v>1485</v>
      </c>
      <c r="C378" s="52" t="s">
        <v>2488</v>
      </c>
      <c r="D378" s="58" t="s">
        <v>542</v>
      </c>
      <c r="E378" s="7">
        <v>41076</v>
      </c>
      <c r="F378" s="5" t="str">
        <f t="shared" si="72"/>
        <v>SUTIPEJAL</v>
      </c>
      <c r="G378" s="8" t="s">
        <v>454</v>
      </c>
      <c r="H378" s="6" t="s">
        <v>524</v>
      </c>
      <c r="I378" s="8" t="s">
        <v>535</v>
      </c>
      <c r="J378" s="5" t="s">
        <v>39</v>
      </c>
      <c r="K378" s="5" t="str">
        <f t="shared" si="65"/>
        <v>1 1 07 2 PR08 86</v>
      </c>
      <c r="L378" s="21" t="s">
        <v>1210</v>
      </c>
      <c r="M378" s="22">
        <v>14462</v>
      </c>
      <c r="N378" s="22">
        <v>1000</v>
      </c>
      <c r="O378" s="22">
        <v>955</v>
      </c>
      <c r="P378" s="22">
        <f t="shared" si="66"/>
        <v>16417</v>
      </c>
      <c r="Q378" s="22">
        <v>15162</v>
      </c>
      <c r="R378" s="22">
        <v>17117</v>
      </c>
      <c r="S378" s="22">
        <f t="shared" si="67"/>
        <v>700</v>
      </c>
      <c r="T378" s="76">
        <f t="shared" si="68"/>
        <v>4.6168051708217916E-2</v>
      </c>
      <c r="U378" s="64">
        <v>283</v>
      </c>
      <c r="V378" s="74">
        <f t="shared" si="64"/>
        <v>15700</v>
      </c>
      <c r="W378" s="70">
        <f t="shared" si="69"/>
        <v>1832.5979040000002</v>
      </c>
      <c r="X378" s="70">
        <f t="shared" si="73"/>
        <v>1663.13</v>
      </c>
      <c r="Y378" s="70">
        <f t="shared" si="70"/>
        <v>12204.272096000001</v>
      </c>
    </row>
    <row r="379" spans="1:25" x14ac:dyDescent="0.3">
      <c r="A379" s="4">
        <v>466</v>
      </c>
      <c r="B379" s="54">
        <v>426</v>
      </c>
      <c r="C379" s="52" t="s">
        <v>2541</v>
      </c>
      <c r="D379" s="58" t="s">
        <v>600</v>
      </c>
      <c r="E379" s="7">
        <v>35947</v>
      </c>
      <c r="F379" s="5" t="str">
        <f t="shared" si="72"/>
        <v>SUTIPEJAL</v>
      </c>
      <c r="G379" s="8" t="s">
        <v>454</v>
      </c>
      <c r="H379" s="6" t="s">
        <v>598</v>
      </c>
      <c r="I379" s="8" t="s">
        <v>32</v>
      </c>
      <c r="J379" s="5" t="s">
        <v>39</v>
      </c>
      <c r="K379" s="5" t="str">
        <f t="shared" si="65"/>
        <v>1 1 07 2 PR08 96</v>
      </c>
      <c r="L379" s="21" t="s">
        <v>1210</v>
      </c>
      <c r="M379" s="22">
        <v>14462</v>
      </c>
      <c r="N379" s="22">
        <v>1000</v>
      </c>
      <c r="O379" s="22">
        <v>955</v>
      </c>
      <c r="P379" s="22">
        <f t="shared" si="66"/>
        <v>16417</v>
      </c>
      <c r="Q379" s="22">
        <v>15162</v>
      </c>
      <c r="R379" s="22">
        <v>17117</v>
      </c>
      <c r="S379" s="22">
        <f t="shared" si="67"/>
        <v>700</v>
      </c>
      <c r="T379" s="76">
        <f t="shared" si="68"/>
        <v>4.6168051708217916E-2</v>
      </c>
      <c r="U379" s="64">
        <v>708</v>
      </c>
      <c r="V379" s="74">
        <f t="shared" si="64"/>
        <v>16125</v>
      </c>
      <c r="W379" s="70">
        <f t="shared" si="69"/>
        <v>1908.7579040000001</v>
      </c>
      <c r="X379" s="70">
        <f t="shared" si="73"/>
        <v>1663.13</v>
      </c>
      <c r="Y379" s="70">
        <f t="shared" si="70"/>
        <v>12553.112096000001</v>
      </c>
    </row>
    <row r="380" spans="1:25" x14ac:dyDescent="0.3">
      <c r="A380" s="4">
        <v>613</v>
      </c>
      <c r="B380" s="54">
        <v>1844</v>
      </c>
      <c r="C380" s="52" t="s">
        <v>2676</v>
      </c>
      <c r="D380" s="58" t="s">
        <v>770</v>
      </c>
      <c r="E380" s="7">
        <v>42476</v>
      </c>
      <c r="F380" s="5" t="str">
        <f t="shared" si="72"/>
        <v>STIPEJAL</v>
      </c>
      <c r="G380" s="8" t="s">
        <v>602</v>
      </c>
      <c r="H380" s="8" t="s">
        <v>734</v>
      </c>
      <c r="I380" s="8" t="s">
        <v>32</v>
      </c>
      <c r="J380" s="5" t="s">
        <v>39</v>
      </c>
      <c r="K380" s="5" t="str">
        <f t="shared" si="65"/>
        <v>1 2 08 3 PR19 84</v>
      </c>
      <c r="L380" s="21" t="s">
        <v>1210</v>
      </c>
      <c r="M380" s="22">
        <v>14462</v>
      </c>
      <c r="N380" s="22">
        <v>1000</v>
      </c>
      <c r="O380" s="22">
        <v>955</v>
      </c>
      <c r="P380" s="22">
        <f t="shared" si="66"/>
        <v>16417</v>
      </c>
      <c r="Q380" s="22">
        <v>15162</v>
      </c>
      <c r="R380" s="22">
        <v>17117</v>
      </c>
      <c r="S380" s="22">
        <f t="shared" si="67"/>
        <v>700</v>
      </c>
      <c r="T380" s="76">
        <f t="shared" si="68"/>
        <v>4.6168051708217916E-2</v>
      </c>
      <c r="U380" s="64">
        <v>0</v>
      </c>
      <c r="V380" s="74">
        <f t="shared" si="64"/>
        <v>15417</v>
      </c>
      <c r="W380" s="70">
        <f t="shared" si="69"/>
        <v>1781.8843040000002</v>
      </c>
      <c r="X380" s="70">
        <f t="shared" si="73"/>
        <v>1663.13</v>
      </c>
      <c r="Y380" s="70">
        <f t="shared" si="70"/>
        <v>11971.985696</v>
      </c>
    </row>
    <row r="381" spans="1:25" x14ac:dyDescent="0.3">
      <c r="A381" s="4">
        <v>676</v>
      </c>
      <c r="B381" s="54">
        <v>186</v>
      </c>
      <c r="C381" s="52" t="s">
        <v>2735</v>
      </c>
      <c r="D381" s="63" t="s">
        <v>840</v>
      </c>
      <c r="E381" s="7">
        <v>34509</v>
      </c>
      <c r="F381" s="5" t="str">
        <f t="shared" si="72"/>
        <v>SIEIPEJAL</v>
      </c>
      <c r="G381" s="8" t="s">
        <v>807</v>
      </c>
      <c r="H381" s="8" t="s">
        <v>808</v>
      </c>
      <c r="I381" s="8" t="s">
        <v>32</v>
      </c>
      <c r="J381" s="5" t="s">
        <v>39</v>
      </c>
      <c r="K381" s="5" t="str">
        <f t="shared" si="65"/>
        <v>1 2 22 4 PR24 22</v>
      </c>
      <c r="L381" s="21" t="s">
        <v>1210</v>
      </c>
      <c r="M381" s="22">
        <v>14462</v>
      </c>
      <c r="N381" s="22">
        <v>1000</v>
      </c>
      <c r="O381" s="22">
        <v>955</v>
      </c>
      <c r="P381" s="22">
        <f t="shared" si="66"/>
        <v>16417</v>
      </c>
      <c r="Q381" s="22">
        <v>15162</v>
      </c>
      <c r="R381" s="22">
        <v>17117</v>
      </c>
      <c r="S381" s="22">
        <f t="shared" si="67"/>
        <v>700</v>
      </c>
      <c r="T381" s="76">
        <f t="shared" si="68"/>
        <v>4.6168051708217916E-2</v>
      </c>
      <c r="U381" s="64">
        <v>850</v>
      </c>
      <c r="V381" s="74">
        <f t="shared" si="64"/>
        <v>16267</v>
      </c>
      <c r="W381" s="70">
        <f t="shared" si="69"/>
        <v>1934.2043040000001</v>
      </c>
      <c r="X381" s="70">
        <f t="shared" si="73"/>
        <v>1663.13</v>
      </c>
      <c r="Y381" s="70">
        <f t="shared" si="70"/>
        <v>12669.665696</v>
      </c>
    </row>
    <row r="382" spans="1:25" x14ac:dyDescent="0.3">
      <c r="A382" s="4">
        <v>680</v>
      </c>
      <c r="B382" s="54">
        <v>801</v>
      </c>
      <c r="C382" s="52" t="s">
        <v>2739</v>
      </c>
      <c r="D382" s="58" t="s">
        <v>844</v>
      </c>
      <c r="E382" s="7">
        <v>40634</v>
      </c>
      <c r="F382" s="5" t="str">
        <f t="shared" si="72"/>
        <v>SIEIPEJAL</v>
      </c>
      <c r="G382" s="8" t="s">
        <v>807</v>
      </c>
      <c r="H382" s="8" t="s">
        <v>808</v>
      </c>
      <c r="I382" s="8" t="s">
        <v>32</v>
      </c>
      <c r="J382" s="5" t="s">
        <v>39</v>
      </c>
      <c r="K382" s="5" t="str">
        <f t="shared" si="65"/>
        <v>1 2 22 4 PR24 22</v>
      </c>
      <c r="L382" s="21" t="s">
        <v>1210</v>
      </c>
      <c r="M382" s="22">
        <v>14462</v>
      </c>
      <c r="N382" s="22">
        <v>1000</v>
      </c>
      <c r="O382" s="22">
        <v>955</v>
      </c>
      <c r="P382" s="22">
        <f t="shared" si="66"/>
        <v>16417</v>
      </c>
      <c r="Q382" s="22">
        <v>15162</v>
      </c>
      <c r="R382" s="22">
        <v>17117</v>
      </c>
      <c r="S382" s="22">
        <f t="shared" si="67"/>
        <v>700</v>
      </c>
      <c r="T382" s="76">
        <f t="shared" si="68"/>
        <v>4.6168051708217916E-2</v>
      </c>
      <c r="U382" s="64">
        <v>425</v>
      </c>
      <c r="V382" s="74">
        <f t="shared" si="64"/>
        <v>15842</v>
      </c>
      <c r="W382" s="70">
        <f t="shared" si="69"/>
        <v>1858.044304</v>
      </c>
      <c r="X382" s="70">
        <f t="shared" si="73"/>
        <v>1663.13</v>
      </c>
      <c r="Y382" s="70">
        <f t="shared" si="70"/>
        <v>12320.825696</v>
      </c>
    </row>
    <row r="383" spans="1:25" hidden="1" x14ac:dyDescent="0.3">
      <c r="A383" s="4">
        <v>377</v>
      </c>
      <c r="B383" s="54">
        <v>2088</v>
      </c>
      <c r="C383" s="52" t="s">
        <v>2455</v>
      </c>
      <c r="D383" s="58" t="s">
        <v>498</v>
      </c>
      <c r="E383" s="7">
        <v>43440</v>
      </c>
      <c r="F383" s="5" t="str">
        <f t="shared" si="72"/>
        <v>N/A</v>
      </c>
      <c r="G383" s="8" t="s">
        <v>454</v>
      </c>
      <c r="H383" s="8" t="s">
        <v>499</v>
      </c>
      <c r="I383" s="8" t="s">
        <v>500</v>
      </c>
      <c r="J383" s="5" t="s">
        <v>13</v>
      </c>
      <c r="K383" s="5" t="str">
        <f t="shared" si="65"/>
        <v>1 1 07 2 PR07 92</v>
      </c>
      <c r="L383" s="21" t="s">
        <v>1191</v>
      </c>
      <c r="M383" s="22">
        <v>55131</v>
      </c>
      <c r="N383" s="22">
        <v>2057</v>
      </c>
      <c r="O383" s="22">
        <v>1457</v>
      </c>
      <c r="P383" s="22">
        <f t="shared" si="66"/>
        <v>58645</v>
      </c>
      <c r="Q383" s="22">
        <v>55131</v>
      </c>
      <c r="R383" s="22">
        <v>58645</v>
      </c>
      <c r="S383" s="22">
        <f t="shared" si="67"/>
        <v>0</v>
      </c>
      <c r="T383" s="76">
        <f t="shared" si="68"/>
        <v>0</v>
      </c>
      <c r="U383" s="64">
        <v>0</v>
      </c>
      <c r="V383" s="74">
        <f t="shared" si="64"/>
        <v>56588</v>
      </c>
      <c r="W383" s="70">
        <f t="shared" si="69"/>
        <v>9159.7275040000004</v>
      </c>
      <c r="X383" s="70">
        <f t="shared" si="73"/>
        <v>6340.0650000000005</v>
      </c>
      <c r="Y383" s="70">
        <f t="shared" si="70"/>
        <v>41088.207495999995</v>
      </c>
    </row>
    <row r="384" spans="1:25" hidden="1" x14ac:dyDescent="0.3">
      <c r="A384" s="4">
        <v>378</v>
      </c>
      <c r="B384" s="54">
        <v>2424</v>
      </c>
      <c r="C384" s="52" t="s">
        <v>2456</v>
      </c>
      <c r="D384" s="58" t="s">
        <v>2909</v>
      </c>
      <c r="E384" s="7">
        <v>44302</v>
      </c>
      <c r="F384" s="5" t="str">
        <f>IFERROR(VLOOKUP(#REF!,SINDICATO,5,FALSE),"N/A")</f>
        <v>N/A</v>
      </c>
      <c r="G384" s="8" t="s">
        <v>454</v>
      </c>
      <c r="H384" s="8" t="s">
        <v>499</v>
      </c>
      <c r="I384" s="8" t="s">
        <v>501</v>
      </c>
      <c r="J384" s="5" t="s">
        <v>13</v>
      </c>
      <c r="K384" s="5" t="str">
        <f t="shared" si="65"/>
        <v>1 1 07 2 PR07 92</v>
      </c>
      <c r="L384" s="21" t="s">
        <v>1211</v>
      </c>
      <c r="M384" s="22">
        <v>39023</v>
      </c>
      <c r="N384" s="22">
        <v>1808</v>
      </c>
      <c r="O384" s="22">
        <v>1299</v>
      </c>
      <c r="P384" s="22">
        <f t="shared" si="66"/>
        <v>42130</v>
      </c>
      <c r="Q384" s="22">
        <v>39023</v>
      </c>
      <c r="R384" s="22">
        <v>42130</v>
      </c>
      <c r="S384" s="22">
        <f t="shared" si="67"/>
        <v>0</v>
      </c>
      <c r="T384" s="76">
        <f t="shared" si="68"/>
        <v>0</v>
      </c>
      <c r="U384" s="64">
        <v>0</v>
      </c>
      <c r="V384" s="74">
        <f t="shared" si="64"/>
        <v>40322</v>
      </c>
      <c r="W384" s="70">
        <f t="shared" si="69"/>
        <v>6244.8603040000007</v>
      </c>
      <c r="X384" s="70">
        <f t="shared" si="73"/>
        <v>4487.6450000000004</v>
      </c>
      <c r="Y384" s="70">
        <f t="shared" si="70"/>
        <v>29589.494695999998</v>
      </c>
    </row>
    <row r="385" spans="1:25" hidden="1" x14ac:dyDescent="0.3">
      <c r="A385" s="4">
        <v>379</v>
      </c>
      <c r="B385" s="54">
        <v>2101</v>
      </c>
      <c r="C385" s="52" t="s">
        <v>2457</v>
      </c>
      <c r="D385" s="58" t="s">
        <v>2889</v>
      </c>
      <c r="E385" s="7">
        <v>43922</v>
      </c>
      <c r="F385" s="5" t="str">
        <f t="shared" ref="F385:F391" si="74">IFERROR(VLOOKUP(B385,SINDICATO,5,FALSE),"N/A")</f>
        <v>N/A</v>
      </c>
      <c r="G385" s="8" t="s">
        <v>807</v>
      </c>
      <c r="H385" s="8" t="s">
        <v>808</v>
      </c>
      <c r="I385" s="8" t="s">
        <v>502</v>
      </c>
      <c r="J385" s="5" t="s">
        <v>13</v>
      </c>
      <c r="K385" s="5" t="str">
        <f t="shared" si="65"/>
        <v>1 2 22 4 PR24 22</v>
      </c>
      <c r="L385" s="21" t="s">
        <v>1208</v>
      </c>
      <c r="M385" s="22">
        <v>33470</v>
      </c>
      <c r="N385" s="22">
        <v>1549</v>
      </c>
      <c r="O385" s="22">
        <v>1116</v>
      </c>
      <c r="P385" s="22">
        <f t="shared" si="66"/>
        <v>36135</v>
      </c>
      <c r="Q385" s="22">
        <v>33470</v>
      </c>
      <c r="R385" s="22">
        <v>36135</v>
      </c>
      <c r="S385" s="22">
        <f t="shared" si="67"/>
        <v>0</v>
      </c>
      <c r="T385" s="76">
        <f t="shared" si="68"/>
        <v>0</v>
      </c>
      <c r="U385" s="64">
        <v>0</v>
      </c>
      <c r="V385" s="74">
        <f t="shared" si="64"/>
        <v>34586</v>
      </c>
      <c r="W385" s="70">
        <f t="shared" si="69"/>
        <v>5216.9691040000007</v>
      </c>
      <c r="X385" s="70">
        <f t="shared" si="73"/>
        <v>3849.05</v>
      </c>
      <c r="Y385" s="70">
        <f t="shared" si="70"/>
        <v>25519.980896000001</v>
      </c>
    </row>
    <row r="386" spans="1:25" x14ac:dyDescent="0.3">
      <c r="A386" s="4">
        <v>740</v>
      </c>
      <c r="B386" s="54">
        <v>792</v>
      </c>
      <c r="C386" s="52" t="s">
        <v>2787</v>
      </c>
      <c r="D386" s="58" t="s">
        <v>903</v>
      </c>
      <c r="E386" s="7">
        <v>37469</v>
      </c>
      <c r="F386" s="5" t="str">
        <f t="shared" si="74"/>
        <v>SIEIPEJAL</v>
      </c>
      <c r="G386" s="6" t="s">
        <v>807</v>
      </c>
      <c r="H386" s="6" t="s">
        <v>852</v>
      </c>
      <c r="I386" s="8" t="s">
        <v>904</v>
      </c>
      <c r="J386" s="5" t="s">
        <v>39</v>
      </c>
      <c r="K386" s="5" t="str">
        <f t="shared" si="65"/>
        <v>1 2 22 4 PR24 23</v>
      </c>
      <c r="L386" s="21" t="s">
        <v>1210</v>
      </c>
      <c r="M386" s="22">
        <v>14462</v>
      </c>
      <c r="N386" s="22">
        <v>1000</v>
      </c>
      <c r="O386" s="22">
        <v>955</v>
      </c>
      <c r="P386" s="22">
        <f t="shared" si="66"/>
        <v>16417</v>
      </c>
      <c r="Q386" s="22">
        <v>15162</v>
      </c>
      <c r="R386" s="22">
        <v>17117</v>
      </c>
      <c r="S386" s="22">
        <f t="shared" si="67"/>
        <v>700</v>
      </c>
      <c r="T386" s="76">
        <f t="shared" si="68"/>
        <v>4.6168051708217916E-2</v>
      </c>
      <c r="U386" s="64">
        <v>566</v>
      </c>
      <c r="V386" s="74">
        <f t="shared" si="64"/>
        <v>15983</v>
      </c>
      <c r="W386" s="70">
        <f t="shared" si="69"/>
        <v>1883.3115040000002</v>
      </c>
      <c r="X386" s="70">
        <f t="shared" si="73"/>
        <v>1663.13</v>
      </c>
      <c r="Y386" s="70">
        <f t="shared" si="70"/>
        <v>12436.558495999998</v>
      </c>
    </row>
    <row r="387" spans="1:25" x14ac:dyDescent="0.3">
      <c r="A387" s="4">
        <v>782</v>
      </c>
      <c r="B387" s="54">
        <v>1190</v>
      </c>
      <c r="C387" s="52" t="s">
        <v>2822</v>
      </c>
      <c r="D387" s="59" t="s">
        <v>935</v>
      </c>
      <c r="E387" s="7">
        <v>39681</v>
      </c>
      <c r="F387" s="5" t="str">
        <f t="shared" si="74"/>
        <v>STIPEJAL</v>
      </c>
      <c r="G387" s="6" t="s">
        <v>807</v>
      </c>
      <c r="H387" s="8" t="s">
        <v>908</v>
      </c>
      <c r="I387" s="8" t="s">
        <v>904</v>
      </c>
      <c r="J387" s="5" t="s">
        <v>39</v>
      </c>
      <c r="K387" s="5" t="str">
        <f t="shared" si="65"/>
        <v>1 2 22 4 PR24 24</v>
      </c>
      <c r="L387" s="21" t="s">
        <v>1210</v>
      </c>
      <c r="M387" s="22">
        <v>14462</v>
      </c>
      <c r="N387" s="22">
        <v>1000</v>
      </c>
      <c r="O387" s="22">
        <v>955</v>
      </c>
      <c r="P387" s="22">
        <f t="shared" si="66"/>
        <v>16417</v>
      </c>
      <c r="Q387" s="22">
        <v>15162</v>
      </c>
      <c r="R387" s="22">
        <v>17117</v>
      </c>
      <c r="S387" s="22">
        <f t="shared" si="67"/>
        <v>700</v>
      </c>
      <c r="T387" s="76">
        <f t="shared" si="68"/>
        <v>4.6168051708217916E-2</v>
      </c>
      <c r="U387" s="64">
        <v>425</v>
      </c>
      <c r="V387" s="74">
        <f t="shared" si="64"/>
        <v>15842</v>
      </c>
      <c r="W387" s="70">
        <f t="shared" si="69"/>
        <v>1858.044304</v>
      </c>
      <c r="X387" s="70">
        <f t="shared" si="73"/>
        <v>1663.13</v>
      </c>
      <c r="Y387" s="70">
        <f t="shared" si="70"/>
        <v>12320.825696</v>
      </c>
    </row>
    <row r="388" spans="1:25" x14ac:dyDescent="0.3">
      <c r="A388" s="4">
        <v>851</v>
      </c>
      <c r="B388" s="54">
        <v>1244</v>
      </c>
      <c r="C388" s="52" t="s">
        <v>2878</v>
      </c>
      <c r="D388" s="59" t="s">
        <v>985</v>
      </c>
      <c r="E388" s="7">
        <v>43116</v>
      </c>
      <c r="F388" s="5" t="str">
        <f t="shared" si="74"/>
        <v>STIPEJAL</v>
      </c>
      <c r="G388" s="6" t="s">
        <v>807</v>
      </c>
      <c r="H388" s="8" t="s">
        <v>938</v>
      </c>
      <c r="I388" s="8" t="s">
        <v>904</v>
      </c>
      <c r="J388" s="5" t="s">
        <v>39</v>
      </c>
      <c r="K388" s="5" t="str">
        <f t="shared" si="65"/>
        <v>1 2 22 4 PR24 89</v>
      </c>
      <c r="L388" s="21" t="s">
        <v>1210</v>
      </c>
      <c r="M388" s="22">
        <v>14462</v>
      </c>
      <c r="N388" s="22">
        <v>1000</v>
      </c>
      <c r="O388" s="22">
        <v>955</v>
      </c>
      <c r="P388" s="22">
        <f t="shared" si="66"/>
        <v>16417</v>
      </c>
      <c r="Q388" s="22">
        <v>15162</v>
      </c>
      <c r="R388" s="22">
        <v>17117</v>
      </c>
      <c r="S388" s="22">
        <f t="shared" si="67"/>
        <v>700</v>
      </c>
      <c r="T388" s="76">
        <f t="shared" si="68"/>
        <v>4.6168051708217916E-2</v>
      </c>
      <c r="U388" s="64">
        <v>0</v>
      </c>
      <c r="V388" s="74">
        <f t="shared" si="64"/>
        <v>15417</v>
      </c>
      <c r="W388" s="70">
        <f t="shared" si="69"/>
        <v>1781.8843040000002</v>
      </c>
      <c r="X388" s="70">
        <f t="shared" si="73"/>
        <v>1663.13</v>
      </c>
      <c r="Y388" s="70">
        <f t="shared" si="70"/>
        <v>11971.985696</v>
      </c>
    </row>
    <row r="389" spans="1:25" x14ac:dyDescent="0.3">
      <c r="A389" s="4">
        <v>15</v>
      </c>
      <c r="B389" s="54">
        <v>2243</v>
      </c>
      <c r="C389" s="72" t="s">
        <v>2132</v>
      </c>
      <c r="D389" s="58" t="s">
        <v>34</v>
      </c>
      <c r="E389" s="7">
        <v>43556</v>
      </c>
      <c r="F389" s="5" t="str">
        <f t="shared" si="74"/>
        <v>N/A</v>
      </c>
      <c r="G389" s="8" t="s">
        <v>180</v>
      </c>
      <c r="H389" s="8" t="s">
        <v>329</v>
      </c>
      <c r="I389" s="8" t="s">
        <v>35</v>
      </c>
      <c r="J389" s="5" t="s">
        <v>13</v>
      </c>
      <c r="K389" s="5" t="str">
        <f t="shared" si="65"/>
        <v>1 1 05 2 PR28 81</v>
      </c>
      <c r="L389" s="21" t="s">
        <v>1209</v>
      </c>
      <c r="M389" s="22">
        <v>14472</v>
      </c>
      <c r="N389" s="22">
        <v>1093</v>
      </c>
      <c r="O389" s="22">
        <v>879</v>
      </c>
      <c r="P389" s="22">
        <f t="shared" si="66"/>
        <v>16444</v>
      </c>
      <c r="Q389" s="22">
        <v>15172</v>
      </c>
      <c r="R389" s="22">
        <v>17144</v>
      </c>
      <c r="S389" s="22">
        <f t="shared" si="67"/>
        <v>700</v>
      </c>
      <c r="T389" s="76">
        <f t="shared" si="68"/>
        <v>4.6137621935143688E-2</v>
      </c>
      <c r="U389" s="64">
        <v>0</v>
      </c>
      <c r="V389" s="74">
        <f t="shared" si="64"/>
        <v>15351</v>
      </c>
      <c r="W389" s="70">
        <f t="shared" si="69"/>
        <v>1770.057104</v>
      </c>
      <c r="X389" s="70">
        <f t="shared" si="73"/>
        <v>1664.28</v>
      </c>
      <c r="Y389" s="70">
        <f t="shared" si="70"/>
        <v>11916.662896</v>
      </c>
    </row>
    <row r="390" spans="1:25" x14ac:dyDescent="0.3">
      <c r="A390" s="4">
        <v>81</v>
      </c>
      <c r="B390" s="54">
        <v>1291</v>
      </c>
      <c r="C390" s="52" t="s">
        <v>2189</v>
      </c>
      <c r="D390" s="58" t="s">
        <v>124</v>
      </c>
      <c r="E390" s="7">
        <v>40452</v>
      </c>
      <c r="F390" s="5" t="str">
        <f t="shared" si="74"/>
        <v>N/A</v>
      </c>
      <c r="G390" s="8" t="s">
        <v>105</v>
      </c>
      <c r="H390" s="8" t="s">
        <v>106</v>
      </c>
      <c r="I390" s="8" t="s">
        <v>118</v>
      </c>
      <c r="J390" s="5" t="s">
        <v>13</v>
      </c>
      <c r="K390" s="5" t="str">
        <f t="shared" si="65"/>
        <v>1 1 03 2 PR11 72</v>
      </c>
      <c r="L390" s="21" t="s">
        <v>1209</v>
      </c>
      <c r="M390" s="22">
        <v>14472</v>
      </c>
      <c r="N390" s="22">
        <v>1093</v>
      </c>
      <c r="O390" s="22">
        <v>879</v>
      </c>
      <c r="P390" s="22">
        <f t="shared" si="66"/>
        <v>16444</v>
      </c>
      <c r="Q390" s="22">
        <v>15172</v>
      </c>
      <c r="R390" s="22">
        <v>17144</v>
      </c>
      <c r="S390" s="22">
        <f t="shared" si="67"/>
        <v>700</v>
      </c>
      <c r="T390" s="76">
        <f t="shared" si="68"/>
        <v>4.6137621935143688E-2</v>
      </c>
      <c r="U390" s="64">
        <v>425</v>
      </c>
      <c r="V390" s="74">
        <f t="shared" si="64"/>
        <v>15776</v>
      </c>
      <c r="W390" s="70">
        <f t="shared" si="69"/>
        <v>1846.2171040000003</v>
      </c>
      <c r="X390" s="70">
        <f t="shared" si="73"/>
        <v>1664.28</v>
      </c>
      <c r="Y390" s="70">
        <f t="shared" si="70"/>
        <v>12265.502896</v>
      </c>
    </row>
    <row r="391" spans="1:25" x14ac:dyDescent="0.3">
      <c r="A391" s="4">
        <v>82</v>
      </c>
      <c r="B391" s="54">
        <v>2246</v>
      </c>
      <c r="C391" s="52" t="s">
        <v>2190</v>
      </c>
      <c r="D391" s="58" t="s">
        <v>125</v>
      </c>
      <c r="E391" s="7">
        <v>43525</v>
      </c>
      <c r="F391" s="5" t="str">
        <f t="shared" si="74"/>
        <v>N/A</v>
      </c>
      <c r="G391" s="8" t="s">
        <v>105</v>
      </c>
      <c r="H391" s="8" t="s">
        <v>106</v>
      </c>
      <c r="I391" s="8" t="s">
        <v>118</v>
      </c>
      <c r="J391" s="5" t="s">
        <v>13</v>
      </c>
      <c r="K391" s="5" t="str">
        <f t="shared" si="65"/>
        <v>1 1 03 2 PR11 72</v>
      </c>
      <c r="L391" s="21" t="s">
        <v>1209</v>
      </c>
      <c r="M391" s="22">
        <v>14472</v>
      </c>
      <c r="N391" s="22">
        <v>1093</v>
      </c>
      <c r="O391" s="22">
        <v>879</v>
      </c>
      <c r="P391" s="22">
        <f t="shared" si="66"/>
        <v>16444</v>
      </c>
      <c r="Q391" s="22">
        <v>15172</v>
      </c>
      <c r="R391" s="22">
        <v>17144</v>
      </c>
      <c r="S391" s="22">
        <f t="shared" si="67"/>
        <v>700</v>
      </c>
      <c r="T391" s="76">
        <f t="shared" si="68"/>
        <v>4.6137621935143688E-2</v>
      </c>
      <c r="U391" s="64">
        <v>0</v>
      </c>
      <c r="V391" s="74">
        <f t="shared" ref="V391:V454" si="75">O391+M391+U391</f>
        <v>15351</v>
      </c>
      <c r="W391" s="70">
        <f t="shared" si="69"/>
        <v>1770.057104</v>
      </c>
      <c r="X391" s="70">
        <f t="shared" si="73"/>
        <v>1664.28</v>
      </c>
      <c r="Y391" s="70">
        <f t="shared" si="70"/>
        <v>11916.662896</v>
      </c>
    </row>
    <row r="392" spans="1:25" x14ac:dyDescent="0.3">
      <c r="A392" s="4">
        <v>83</v>
      </c>
      <c r="B392" s="54">
        <v>2355</v>
      </c>
      <c r="C392" s="52" t="s">
        <v>2191</v>
      </c>
      <c r="D392" s="58" t="s">
        <v>1972</v>
      </c>
      <c r="E392" s="7">
        <v>44013</v>
      </c>
      <c r="F392" s="5" t="str">
        <f>IFERROR(VLOOKUP(B380,SINDICATO,5,FALSE),"N/A")</f>
        <v>STIPEJAL</v>
      </c>
      <c r="G392" s="8" t="s">
        <v>105</v>
      </c>
      <c r="H392" s="8" t="s">
        <v>106</v>
      </c>
      <c r="I392" s="8" t="s">
        <v>118</v>
      </c>
      <c r="J392" s="5" t="s">
        <v>13</v>
      </c>
      <c r="K392" s="5" t="str">
        <f t="shared" si="65"/>
        <v>1 1 03 2 PR11 72</v>
      </c>
      <c r="L392" s="21" t="s">
        <v>1209</v>
      </c>
      <c r="M392" s="22">
        <v>14472</v>
      </c>
      <c r="N392" s="22">
        <v>1093</v>
      </c>
      <c r="O392" s="22">
        <v>879</v>
      </c>
      <c r="P392" s="22">
        <f t="shared" si="66"/>
        <v>16444</v>
      </c>
      <c r="Q392" s="22">
        <v>15172</v>
      </c>
      <c r="R392" s="22">
        <v>17144</v>
      </c>
      <c r="S392" s="22">
        <f t="shared" si="67"/>
        <v>700</v>
      </c>
      <c r="T392" s="76">
        <f t="shared" si="68"/>
        <v>4.6137621935143688E-2</v>
      </c>
      <c r="U392" s="64">
        <v>0</v>
      </c>
      <c r="V392" s="74">
        <f t="shared" si="75"/>
        <v>15351</v>
      </c>
      <c r="W392" s="70">
        <f t="shared" si="69"/>
        <v>1770.057104</v>
      </c>
      <c r="X392" s="70">
        <f t="shared" si="73"/>
        <v>1664.28</v>
      </c>
      <c r="Y392" s="70">
        <f t="shared" si="70"/>
        <v>11916.662896</v>
      </c>
    </row>
    <row r="393" spans="1:25" x14ac:dyDescent="0.3">
      <c r="A393" s="4">
        <v>84</v>
      </c>
      <c r="B393" s="54">
        <v>2390</v>
      </c>
      <c r="C393" s="52" t="s">
        <v>2040</v>
      </c>
      <c r="D393" s="59" t="s">
        <v>2012</v>
      </c>
      <c r="E393" s="7">
        <v>44152</v>
      </c>
      <c r="F393" s="5" t="str">
        <f t="shared" ref="F393:F424" si="76">IFERROR(VLOOKUP(B393,SINDICATO,5,FALSE),"N/A")</f>
        <v>N/A</v>
      </c>
      <c r="G393" s="8" t="s">
        <v>105</v>
      </c>
      <c r="H393" s="8" t="s">
        <v>106</v>
      </c>
      <c r="I393" s="8" t="s">
        <v>127</v>
      </c>
      <c r="J393" s="5" t="s">
        <v>13</v>
      </c>
      <c r="K393" s="5" t="str">
        <f t="shared" si="65"/>
        <v>1 1 03 2 PR11 72</v>
      </c>
      <c r="L393" s="21" t="s">
        <v>1209</v>
      </c>
      <c r="M393" s="22">
        <v>14472</v>
      </c>
      <c r="N393" s="22">
        <v>1093</v>
      </c>
      <c r="O393" s="22">
        <v>879</v>
      </c>
      <c r="P393" s="22">
        <f t="shared" si="66"/>
        <v>16444</v>
      </c>
      <c r="Q393" s="22">
        <v>15172</v>
      </c>
      <c r="R393" s="22">
        <v>17144</v>
      </c>
      <c r="S393" s="22">
        <f t="shared" si="67"/>
        <v>700</v>
      </c>
      <c r="T393" s="76">
        <f t="shared" si="68"/>
        <v>4.6137621935143688E-2</v>
      </c>
      <c r="U393" s="64">
        <v>0</v>
      </c>
      <c r="V393" s="74">
        <f t="shared" si="75"/>
        <v>15351</v>
      </c>
      <c r="W393" s="70">
        <f t="shared" si="69"/>
        <v>1770.057104</v>
      </c>
      <c r="X393" s="70">
        <f t="shared" si="73"/>
        <v>1664.28</v>
      </c>
      <c r="Y393" s="70">
        <f t="shared" si="70"/>
        <v>11916.662896</v>
      </c>
    </row>
    <row r="394" spans="1:25" x14ac:dyDescent="0.3">
      <c r="A394" s="4">
        <v>85</v>
      </c>
      <c r="B394" s="54">
        <v>1764</v>
      </c>
      <c r="C394" s="52" t="s">
        <v>2192</v>
      </c>
      <c r="D394" s="59" t="s">
        <v>128</v>
      </c>
      <c r="E394" s="7">
        <v>43497</v>
      </c>
      <c r="F394" s="5" t="str">
        <f t="shared" si="76"/>
        <v>N/A</v>
      </c>
      <c r="G394" s="8" t="s">
        <v>105</v>
      </c>
      <c r="H394" s="8" t="s">
        <v>106</v>
      </c>
      <c r="I394" s="8" t="s">
        <v>118</v>
      </c>
      <c r="J394" s="5" t="s">
        <v>13</v>
      </c>
      <c r="K394" s="5" t="str">
        <f t="shared" si="65"/>
        <v>1 1 03 2 PR11 72</v>
      </c>
      <c r="L394" s="21" t="s">
        <v>1209</v>
      </c>
      <c r="M394" s="22">
        <v>14472</v>
      </c>
      <c r="N394" s="22">
        <v>1093</v>
      </c>
      <c r="O394" s="22">
        <v>879</v>
      </c>
      <c r="P394" s="22">
        <f t="shared" si="66"/>
        <v>16444</v>
      </c>
      <c r="Q394" s="22">
        <v>15172</v>
      </c>
      <c r="R394" s="22">
        <v>17144</v>
      </c>
      <c r="S394" s="22">
        <f t="shared" si="67"/>
        <v>700</v>
      </c>
      <c r="T394" s="76">
        <f t="shared" si="68"/>
        <v>4.6137621935143688E-2</v>
      </c>
      <c r="U394" s="64">
        <v>0</v>
      </c>
      <c r="V394" s="74">
        <f t="shared" si="75"/>
        <v>15351</v>
      </c>
      <c r="W394" s="70">
        <f t="shared" si="69"/>
        <v>1770.057104</v>
      </c>
      <c r="X394" s="70">
        <f t="shared" si="73"/>
        <v>1664.28</v>
      </c>
      <c r="Y394" s="70">
        <f t="shared" si="70"/>
        <v>11916.662896</v>
      </c>
    </row>
    <row r="395" spans="1:25" x14ac:dyDescent="0.3">
      <c r="A395" s="4">
        <v>86</v>
      </c>
      <c r="B395" s="54">
        <v>1939</v>
      </c>
      <c r="C395" s="52" t="s">
        <v>2193</v>
      </c>
      <c r="D395" s="58" t="s">
        <v>129</v>
      </c>
      <c r="E395" s="7">
        <v>43497</v>
      </c>
      <c r="F395" s="5" t="str">
        <f t="shared" si="76"/>
        <v>N/A</v>
      </c>
      <c r="G395" s="8" t="s">
        <v>105</v>
      </c>
      <c r="H395" s="8" t="s">
        <v>106</v>
      </c>
      <c r="I395" s="8" t="s">
        <v>118</v>
      </c>
      <c r="J395" s="5" t="s">
        <v>13</v>
      </c>
      <c r="K395" s="5" t="str">
        <f t="shared" si="65"/>
        <v>1 1 03 2 PR11 72</v>
      </c>
      <c r="L395" s="21" t="s">
        <v>1209</v>
      </c>
      <c r="M395" s="22">
        <v>14472</v>
      </c>
      <c r="N395" s="22">
        <v>1093</v>
      </c>
      <c r="O395" s="22">
        <v>879</v>
      </c>
      <c r="P395" s="22">
        <f t="shared" si="66"/>
        <v>16444</v>
      </c>
      <c r="Q395" s="22">
        <v>15172</v>
      </c>
      <c r="R395" s="22">
        <v>17144</v>
      </c>
      <c r="S395" s="22">
        <f t="shared" si="67"/>
        <v>700</v>
      </c>
      <c r="T395" s="76">
        <f t="shared" si="68"/>
        <v>4.6137621935143688E-2</v>
      </c>
      <c r="U395" s="64">
        <v>0</v>
      </c>
      <c r="V395" s="74">
        <f t="shared" si="75"/>
        <v>15351</v>
      </c>
      <c r="W395" s="70">
        <f t="shared" si="69"/>
        <v>1770.057104</v>
      </c>
      <c r="X395" s="70">
        <f t="shared" si="73"/>
        <v>1664.28</v>
      </c>
      <c r="Y395" s="70">
        <f t="shared" si="70"/>
        <v>11916.662896</v>
      </c>
    </row>
    <row r="396" spans="1:25" x14ac:dyDescent="0.3">
      <c r="A396" s="4">
        <v>87</v>
      </c>
      <c r="B396" s="54">
        <v>1229</v>
      </c>
      <c r="C396" s="52" t="s">
        <v>2194</v>
      </c>
      <c r="D396" s="58" t="s">
        <v>130</v>
      </c>
      <c r="E396" s="7">
        <v>39904</v>
      </c>
      <c r="F396" s="5" t="str">
        <f t="shared" si="76"/>
        <v>STIPEJAL</v>
      </c>
      <c r="G396" s="8" t="s">
        <v>105</v>
      </c>
      <c r="H396" s="8" t="s">
        <v>106</v>
      </c>
      <c r="I396" s="8" t="s">
        <v>35</v>
      </c>
      <c r="J396" s="5" t="s">
        <v>39</v>
      </c>
      <c r="K396" s="5" t="str">
        <f t="shared" si="65"/>
        <v>1 1 03 2 PR11 72</v>
      </c>
      <c r="L396" s="21" t="s">
        <v>1209</v>
      </c>
      <c r="M396" s="22">
        <v>14472</v>
      </c>
      <c r="N396" s="22">
        <v>1093</v>
      </c>
      <c r="O396" s="22">
        <v>879</v>
      </c>
      <c r="P396" s="22">
        <f t="shared" si="66"/>
        <v>16444</v>
      </c>
      <c r="Q396" s="22">
        <v>15172</v>
      </c>
      <c r="R396" s="22">
        <v>17144</v>
      </c>
      <c r="S396" s="22">
        <f t="shared" si="67"/>
        <v>700</v>
      </c>
      <c r="T396" s="76">
        <f t="shared" si="68"/>
        <v>4.6137621935143688E-2</v>
      </c>
      <c r="U396" s="64">
        <v>425</v>
      </c>
      <c r="V396" s="74">
        <f t="shared" si="75"/>
        <v>15776</v>
      </c>
      <c r="W396" s="70">
        <f t="shared" si="69"/>
        <v>1846.2171040000003</v>
      </c>
      <c r="X396" s="70">
        <f t="shared" si="73"/>
        <v>1664.28</v>
      </c>
      <c r="Y396" s="70">
        <f t="shared" si="70"/>
        <v>12265.502896</v>
      </c>
    </row>
    <row r="397" spans="1:25" x14ac:dyDescent="0.3">
      <c r="A397" s="4">
        <v>125</v>
      </c>
      <c r="B397" s="54">
        <v>2240</v>
      </c>
      <c r="C397" s="52" t="s">
        <v>2224</v>
      </c>
      <c r="D397" s="58" t="s">
        <v>170</v>
      </c>
      <c r="E397" s="7">
        <v>43507</v>
      </c>
      <c r="F397" s="5" t="str">
        <f t="shared" si="76"/>
        <v>N/A</v>
      </c>
      <c r="G397" s="8" t="s">
        <v>131</v>
      </c>
      <c r="H397" s="6" t="s">
        <v>158</v>
      </c>
      <c r="I397" s="8" t="s">
        <v>118</v>
      </c>
      <c r="J397" s="5" t="s">
        <v>13</v>
      </c>
      <c r="K397" s="5" t="str">
        <f t="shared" si="65"/>
        <v>1 1 04 2 PR12 75</v>
      </c>
      <c r="L397" s="21" t="s">
        <v>1209</v>
      </c>
      <c r="M397" s="22">
        <v>14472</v>
      </c>
      <c r="N397" s="22">
        <v>1093</v>
      </c>
      <c r="O397" s="22">
        <v>879</v>
      </c>
      <c r="P397" s="22">
        <f t="shared" si="66"/>
        <v>16444</v>
      </c>
      <c r="Q397" s="22">
        <v>15172</v>
      </c>
      <c r="R397" s="22">
        <v>17144</v>
      </c>
      <c r="S397" s="22">
        <f t="shared" si="67"/>
        <v>700</v>
      </c>
      <c r="T397" s="76">
        <f t="shared" si="68"/>
        <v>4.6137621935143688E-2</v>
      </c>
      <c r="U397" s="64">
        <v>0</v>
      </c>
      <c r="V397" s="74">
        <f t="shared" si="75"/>
        <v>15351</v>
      </c>
      <c r="W397" s="70">
        <f t="shared" si="69"/>
        <v>1770.057104</v>
      </c>
      <c r="X397" s="70">
        <f t="shared" si="73"/>
        <v>1664.28</v>
      </c>
      <c r="Y397" s="70">
        <f t="shared" si="70"/>
        <v>11916.662896</v>
      </c>
    </row>
    <row r="398" spans="1:25" x14ac:dyDescent="0.3">
      <c r="A398" s="4">
        <v>165</v>
      </c>
      <c r="B398" s="54">
        <v>1136</v>
      </c>
      <c r="C398" s="52" t="s">
        <v>2263</v>
      </c>
      <c r="D398" s="58" t="s">
        <v>232</v>
      </c>
      <c r="E398" s="7">
        <v>41156</v>
      </c>
      <c r="F398" s="5" t="str">
        <f t="shared" si="76"/>
        <v>SIEIPEJAL</v>
      </c>
      <c r="G398" s="8" t="s">
        <v>180</v>
      </c>
      <c r="H398" s="8" t="s">
        <v>230</v>
      </c>
      <c r="I398" s="8" t="s">
        <v>35</v>
      </c>
      <c r="J398" s="5" t="s">
        <v>39</v>
      </c>
      <c r="K398" s="5" t="str">
        <f t="shared" si="65"/>
        <v>1 1 05 1 PR02 18</v>
      </c>
      <c r="L398" s="21" t="s">
        <v>1209</v>
      </c>
      <c r="M398" s="22">
        <v>14472</v>
      </c>
      <c r="N398" s="22">
        <v>1093</v>
      </c>
      <c r="O398" s="22">
        <v>879</v>
      </c>
      <c r="P398" s="22">
        <f t="shared" si="66"/>
        <v>16444</v>
      </c>
      <c r="Q398" s="22">
        <v>15172</v>
      </c>
      <c r="R398" s="22">
        <v>17144</v>
      </c>
      <c r="S398" s="22">
        <f t="shared" si="67"/>
        <v>700</v>
      </c>
      <c r="T398" s="76">
        <f t="shared" si="68"/>
        <v>4.6137621935143688E-2</v>
      </c>
      <c r="U398" s="64">
        <v>425</v>
      </c>
      <c r="V398" s="74">
        <f t="shared" si="75"/>
        <v>15776</v>
      </c>
      <c r="W398" s="70">
        <f t="shared" si="69"/>
        <v>1846.2171040000003</v>
      </c>
      <c r="X398" s="70">
        <f t="shared" si="73"/>
        <v>1664.28</v>
      </c>
      <c r="Y398" s="70">
        <f t="shared" si="70"/>
        <v>12265.502896</v>
      </c>
    </row>
    <row r="399" spans="1:25" x14ac:dyDescent="0.3">
      <c r="A399" s="4">
        <v>248</v>
      </c>
      <c r="B399" s="54">
        <v>688</v>
      </c>
      <c r="C399" s="52" t="s">
        <v>2339</v>
      </c>
      <c r="D399" s="59" t="s">
        <v>336</v>
      </c>
      <c r="E399" s="7">
        <v>37196</v>
      </c>
      <c r="F399" s="5" t="str">
        <f t="shared" si="76"/>
        <v>SIEIPEJAL</v>
      </c>
      <c r="G399" s="8" t="s">
        <v>180</v>
      </c>
      <c r="H399" s="8" t="s">
        <v>329</v>
      </c>
      <c r="I399" s="8" t="s">
        <v>35</v>
      </c>
      <c r="J399" s="5" t="s">
        <v>39</v>
      </c>
      <c r="K399" s="5" t="str">
        <f t="shared" ref="K399:K462" si="77">VLOOKUP(H399,estructura,2,FALSE)</f>
        <v>1 1 05 2 PR28 81</v>
      </c>
      <c r="L399" s="21" t="s">
        <v>1209</v>
      </c>
      <c r="M399" s="22">
        <v>14472</v>
      </c>
      <c r="N399" s="22">
        <v>1093</v>
      </c>
      <c r="O399" s="22">
        <v>879</v>
      </c>
      <c r="P399" s="22">
        <f t="shared" ref="P399:P462" si="78">SUM(M399:O399)</f>
        <v>16444</v>
      </c>
      <c r="Q399" s="22">
        <v>15172</v>
      </c>
      <c r="R399" s="22">
        <v>17144</v>
      </c>
      <c r="S399" s="22">
        <f t="shared" ref="S399:S462" si="79">Q399-M399</f>
        <v>700</v>
      </c>
      <c r="T399" s="76">
        <f t="shared" ref="T399:T462" si="80">S399/Q399</f>
        <v>4.6137621935143688E-2</v>
      </c>
      <c r="U399" s="64">
        <v>566</v>
      </c>
      <c r="V399" s="74">
        <f t="shared" si="75"/>
        <v>15917</v>
      </c>
      <c r="W399" s="70">
        <f t="shared" ref="W399:W462" si="81">IF(V399&gt;0,((V399-(VLOOKUP(V399,$AA$10:$AD$20,1)))*(VLOOKUP(V399,$AA$10:$AD$20,4)))+(VLOOKUP(V399,$AA$10:$AD$20,3)),0)</f>
        <v>1871.4843040000001</v>
      </c>
      <c r="X399" s="70">
        <f t="shared" si="73"/>
        <v>1664.28</v>
      </c>
      <c r="Y399" s="70">
        <f t="shared" ref="Y399:Y462" si="82">V399-W399-X399</f>
        <v>12381.235696</v>
      </c>
    </row>
    <row r="400" spans="1:25" hidden="1" x14ac:dyDescent="0.3">
      <c r="A400" s="4">
        <v>394</v>
      </c>
      <c r="B400" s="54">
        <v>2111</v>
      </c>
      <c r="C400" s="52" t="s">
        <v>2472</v>
      </c>
      <c r="D400" s="59" t="s">
        <v>523</v>
      </c>
      <c r="E400" s="7">
        <v>43440</v>
      </c>
      <c r="F400" s="5" t="str">
        <f t="shared" si="76"/>
        <v>N/A</v>
      </c>
      <c r="G400" s="8" t="s">
        <v>454</v>
      </c>
      <c r="H400" s="8" t="s">
        <v>524</v>
      </c>
      <c r="I400" s="8" t="s">
        <v>525</v>
      </c>
      <c r="J400" s="5" t="s">
        <v>13</v>
      </c>
      <c r="K400" s="5" t="str">
        <f t="shared" si="77"/>
        <v>1 1 07 2 PR08 86</v>
      </c>
      <c r="L400" s="21" t="s">
        <v>1211</v>
      </c>
      <c r="M400" s="22">
        <v>39023</v>
      </c>
      <c r="N400" s="22">
        <v>1808</v>
      </c>
      <c r="O400" s="22">
        <v>1299</v>
      </c>
      <c r="P400" s="22">
        <f t="shared" si="78"/>
        <v>42130</v>
      </c>
      <c r="Q400" s="22">
        <v>39023</v>
      </c>
      <c r="R400" s="22">
        <v>42130</v>
      </c>
      <c r="S400" s="22">
        <f t="shared" si="79"/>
        <v>0</v>
      </c>
      <c r="T400" s="76">
        <f t="shared" si="80"/>
        <v>0</v>
      </c>
      <c r="U400" s="64">
        <v>0</v>
      </c>
      <c r="V400" s="74">
        <f t="shared" si="75"/>
        <v>40322</v>
      </c>
      <c r="W400" s="70">
        <f t="shared" si="81"/>
        <v>6244.8603040000007</v>
      </c>
      <c r="X400" s="70">
        <f t="shared" si="73"/>
        <v>4487.6450000000004</v>
      </c>
      <c r="Y400" s="70">
        <f t="shared" si="82"/>
        <v>29589.494695999998</v>
      </c>
    </row>
    <row r="401" spans="1:25" x14ac:dyDescent="0.3">
      <c r="A401" s="4">
        <v>293</v>
      </c>
      <c r="B401" s="54">
        <v>2327</v>
      </c>
      <c r="C401" s="52" t="s">
        <v>2378</v>
      </c>
      <c r="D401" s="58" t="s">
        <v>166</v>
      </c>
      <c r="E401" s="7">
        <v>43846</v>
      </c>
      <c r="F401" s="5" t="str">
        <f t="shared" si="76"/>
        <v>N/A</v>
      </c>
      <c r="G401" s="8" t="s">
        <v>357</v>
      </c>
      <c r="H401" s="8" t="s">
        <v>384</v>
      </c>
      <c r="I401" s="8" t="s">
        <v>391</v>
      </c>
      <c r="J401" s="5" t="s">
        <v>13</v>
      </c>
      <c r="K401" s="5" t="str">
        <f t="shared" si="77"/>
        <v>1 1 06 1 PR05 60</v>
      </c>
      <c r="L401" s="21" t="s">
        <v>1209</v>
      </c>
      <c r="M401" s="22">
        <v>14472</v>
      </c>
      <c r="N401" s="22">
        <v>1093</v>
      </c>
      <c r="O401" s="22">
        <v>879</v>
      </c>
      <c r="P401" s="22">
        <f t="shared" si="78"/>
        <v>16444</v>
      </c>
      <c r="Q401" s="22">
        <v>15172</v>
      </c>
      <c r="R401" s="22">
        <v>17144</v>
      </c>
      <c r="S401" s="22">
        <f t="shared" si="79"/>
        <v>700</v>
      </c>
      <c r="T401" s="76">
        <f t="shared" si="80"/>
        <v>4.6137621935143688E-2</v>
      </c>
      <c r="U401" s="64">
        <v>0</v>
      </c>
      <c r="V401" s="74">
        <f t="shared" si="75"/>
        <v>15351</v>
      </c>
      <c r="W401" s="70">
        <f t="shared" si="81"/>
        <v>1770.057104</v>
      </c>
      <c r="X401" s="70">
        <f t="shared" ref="X401:X434" si="83">M401*11.5%</f>
        <v>1664.28</v>
      </c>
      <c r="Y401" s="70">
        <f t="shared" si="82"/>
        <v>11916.662896</v>
      </c>
    </row>
    <row r="402" spans="1:25" x14ac:dyDescent="0.3">
      <c r="A402" s="4">
        <v>294</v>
      </c>
      <c r="B402" s="54">
        <v>2014</v>
      </c>
      <c r="C402" s="52" t="s">
        <v>2379</v>
      </c>
      <c r="D402" s="58" t="s">
        <v>396</v>
      </c>
      <c r="E402" s="7">
        <v>43440</v>
      </c>
      <c r="F402" s="5" t="str">
        <f t="shared" si="76"/>
        <v>STIPEJAL</v>
      </c>
      <c r="G402" s="8" t="s">
        <v>357</v>
      </c>
      <c r="H402" s="8" t="s">
        <v>384</v>
      </c>
      <c r="I402" s="8" t="s">
        <v>391</v>
      </c>
      <c r="J402" s="5" t="s">
        <v>39</v>
      </c>
      <c r="K402" s="5" t="str">
        <f t="shared" si="77"/>
        <v>1 1 06 1 PR05 60</v>
      </c>
      <c r="L402" s="21" t="s">
        <v>1209</v>
      </c>
      <c r="M402" s="22">
        <v>14472</v>
      </c>
      <c r="N402" s="22">
        <v>1093</v>
      </c>
      <c r="O402" s="22">
        <v>879</v>
      </c>
      <c r="P402" s="22">
        <f t="shared" si="78"/>
        <v>16444</v>
      </c>
      <c r="Q402" s="22">
        <v>15172</v>
      </c>
      <c r="R402" s="22">
        <v>17144</v>
      </c>
      <c r="S402" s="22">
        <f t="shared" si="79"/>
        <v>700</v>
      </c>
      <c r="T402" s="76">
        <f t="shared" si="80"/>
        <v>4.6137621935143688E-2</v>
      </c>
      <c r="U402" s="64">
        <v>0</v>
      </c>
      <c r="V402" s="74">
        <f t="shared" si="75"/>
        <v>15351</v>
      </c>
      <c r="W402" s="70">
        <f t="shared" si="81"/>
        <v>1770.057104</v>
      </c>
      <c r="X402" s="70">
        <f t="shared" si="83"/>
        <v>1664.28</v>
      </c>
      <c r="Y402" s="70">
        <f t="shared" si="82"/>
        <v>11916.662896</v>
      </c>
    </row>
    <row r="403" spans="1:25" x14ac:dyDescent="0.3">
      <c r="A403" s="4">
        <v>295</v>
      </c>
      <c r="B403" s="54">
        <v>1762</v>
      </c>
      <c r="C403" s="52" t="s">
        <v>2106</v>
      </c>
      <c r="D403" s="60" t="s">
        <v>416</v>
      </c>
      <c r="E403" s="7">
        <v>43282</v>
      </c>
      <c r="F403" s="5" t="str">
        <f t="shared" si="76"/>
        <v>STIPEJAL</v>
      </c>
      <c r="G403" s="8" t="s">
        <v>357</v>
      </c>
      <c r="H403" s="8" t="s">
        <v>384</v>
      </c>
      <c r="I403" s="8" t="s">
        <v>391</v>
      </c>
      <c r="J403" s="5" t="s">
        <v>39</v>
      </c>
      <c r="K403" s="5" t="str">
        <f t="shared" si="77"/>
        <v>1 1 06 1 PR05 60</v>
      </c>
      <c r="L403" s="21" t="s">
        <v>1209</v>
      </c>
      <c r="M403" s="22">
        <v>14472</v>
      </c>
      <c r="N403" s="22">
        <v>1093</v>
      </c>
      <c r="O403" s="22">
        <v>879</v>
      </c>
      <c r="P403" s="22">
        <f t="shared" si="78"/>
        <v>16444</v>
      </c>
      <c r="Q403" s="22">
        <v>15172</v>
      </c>
      <c r="R403" s="22">
        <v>17144</v>
      </c>
      <c r="S403" s="22">
        <f t="shared" si="79"/>
        <v>700</v>
      </c>
      <c r="T403" s="76">
        <f t="shared" si="80"/>
        <v>4.6137621935143688E-2</v>
      </c>
      <c r="U403" s="64">
        <v>0</v>
      </c>
      <c r="V403" s="74">
        <f t="shared" si="75"/>
        <v>15351</v>
      </c>
      <c r="W403" s="70">
        <f t="shared" si="81"/>
        <v>1770.057104</v>
      </c>
      <c r="X403" s="70">
        <f t="shared" si="83"/>
        <v>1664.28</v>
      </c>
      <c r="Y403" s="70">
        <f t="shared" si="82"/>
        <v>11916.662896</v>
      </c>
    </row>
    <row r="404" spans="1:25" x14ac:dyDescent="0.3">
      <c r="A404" s="4">
        <v>296</v>
      </c>
      <c r="B404" s="54">
        <v>841</v>
      </c>
      <c r="C404" s="52" t="s">
        <v>2380</v>
      </c>
      <c r="D404" s="62" t="s">
        <v>397</v>
      </c>
      <c r="E404" s="7">
        <v>37773</v>
      </c>
      <c r="F404" s="5" t="str">
        <f t="shared" si="76"/>
        <v>SIEIPEJAL</v>
      </c>
      <c r="G404" s="8" t="s">
        <v>357</v>
      </c>
      <c r="H404" s="8" t="s">
        <v>384</v>
      </c>
      <c r="I404" s="8" t="s">
        <v>391</v>
      </c>
      <c r="J404" s="5" t="s">
        <v>39</v>
      </c>
      <c r="K404" s="5" t="str">
        <f t="shared" si="77"/>
        <v>1 1 06 1 PR05 60</v>
      </c>
      <c r="L404" s="21" t="s">
        <v>1209</v>
      </c>
      <c r="M404" s="22">
        <v>14472</v>
      </c>
      <c r="N404" s="22">
        <v>1093</v>
      </c>
      <c r="O404" s="22">
        <v>879</v>
      </c>
      <c r="P404" s="22">
        <f t="shared" si="78"/>
        <v>16444</v>
      </c>
      <c r="Q404" s="22">
        <v>15172</v>
      </c>
      <c r="R404" s="22">
        <v>17144</v>
      </c>
      <c r="S404" s="22">
        <f t="shared" si="79"/>
        <v>700</v>
      </c>
      <c r="T404" s="76">
        <f t="shared" si="80"/>
        <v>4.6137621935143688E-2</v>
      </c>
      <c r="U404" s="64">
        <v>566</v>
      </c>
      <c r="V404" s="74">
        <f t="shared" si="75"/>
        <v>15917</v>
      </c>
      <c r="W404" s="70">
        <f t="shared" si="81"/>
        <v>1871.4843040000001</v>
      </c>
      <c r="X404" s="70">
        <f t="shared" si="83"/>
        <v>1664.28</v>
      </c>
      <c r="Y404" s="70">
        <f t="shared" si="82"/>
        <v>12381.235696</v>
      </c>
    </row>
    <row r="405" spans="1:25" x14ac:dyDescent="0.3">
      <c r="A405" s="4">
        <v>297</v>
      </c>
      <c r="B405" s="54">
        <v>966</v>
      </c>
      <c r="C405" s="52" t="s">
        <v>2381</v>
      </c>
      <c r="D405" s="58" t="s">
        <v>398</v>
      </c>
      <c r="E405" s="7">
        <v>38247</v>
      </c>
      <c r="F405" s="5" t="str">
        <f t="shared" si="76"/>
        <v>SIEIPEJAL</v>
      </c>
      <c r="G405" s="8" t="s">
        <v>357</v>
      </c>
      <c r="H405" s="8" t="s">
        <v>384</v>
      </c>
      <c r="I405" s="8" t="s">
        <v>391</v>
      </c>
      <c r="J405" s="5" t="s">
        <v>39</v>
      </c>
      <c r="K405" s="5" t="str">
        <f t="shared" si="77"/>
        <v>1 1 06 1 PR05 60</v>
      </c>
      <c r="L405" s="21" t="s">
        <v>1209</v>
      </c>
      <c r="M405" s="22">
        <v>14472</v>
      </c>
      <c r="N405" s="22">
        <v>1093</v>
      </c>
      <c r="O405" s="22">
        <v>879</v>
      </c>
      <c r="P405" s="22">
        <f t="shared" si="78"/>
        <v>16444</v>
      </c>
      <c r="Q405" s="22">
        <v>15172</v>
      </c>
      <c r="R405" s="22">
        <v>17144</v>
      </c>
      <c r="S405" s="22">
        <f t="shared" si="79"/>
        <v>700</v>
      </c>
      <c r="T405" s="76">
        <f t="shared" si="80"/>
        <v>4.6137621935143688E-2</v>
      </c>
      <c r="U405" s="64">
        <v>566</v>
      </c>
      <c r="V405" s="74">
        <f t="shared" si="75"/>
        <v>15917</v>
      </c>
      <c r="W405" s="70">
        <f t="shared" si="81"/>
        <v>1871.4843040000001</v>
      </c>
      <c r="X405" s="70">
        <f t="shared" si="83"/>
        <v>1664.28</v>
      </c>
      <c r="Y405" s="70">
        <f t="shared" si="82"/>
        <v>12381.235696</v>
      </c>
    </row>
    <row r="406" spans="1:25" x14ac:dyDescent="0.3">
      <c r="A406" s="4">
        <v>298</v>
      </c>
      <c r="B406" s="54">
        <v>972</v>
      </c>
      <c r="C406" s="52" t="s">
        <v>2382</v>
      </c>
      <c r="D406" s="58" t="s">
        <v>399</v>
      </c>
      <c r="E406" s="7">
        <v>38839</v>
      </c>
      <c r="F406" s="5" t="str">
        <f t="shared" si="76"/>
        <v>STIPEJAL</v>
      </c>
      <c r="G406" s="8" t="s">
        <v>357</v>
      </c>
      <c r="H406" s="8" t="s">
        <v>384</v>
      </c>
      <c r="I406" s="9" t="s">
        <v>391</v>
      </c>
      <c r="J406" s="5" t="s">
        <v>39</v>
      </c>
      <c r="K406" s="5" t="str">
        <f t="shared" si="77"/>
        <v>1 1 06 1 PR05 60</v>
      </c>
      <c r="L406" s="21" t="s">
        <v>1209</v>
      </c>
      <c r="M406" s="22">
        <v>14472</v>
      </c>
      <c r="N406" s="22">
        <v>1093</v>
      </c>
      <c r="O406" s="22">
        <v>879</v>
      </c>
      <c r="P406" s="22">
        <f t="shared" si="78"/>
        <v>16444</v>
      </c>
      <c r="Q406" s="22">
        <v>15172</v>
      </c>
      <c r="R406" s="22">
        <v>17144</v>
      </c>
      <c r="S406" s="22">
        <f t="shared" si="79"/>
        <v>700</v>
      </c>
      <c r="T406" s="76">
        <f t="shared" si="80"/>
        <v>4.6137621935143688E-2</v>
      </c>
      <c r="U406" s="64">
        <v>425</v>
      </c>
      <c r="V406" s="74">
        <f t="shared" si="75"/>
        <v>15776</v>
      </c>
      <c r="W406" s="70">
        <f t="shared" si="81"/>
        <v>1846.2171040000003</v>
      </c>
      <c r="X406" s="70">
        <f t="shared" si="83"/>
        <v>1664.28</v>
      </c>
      <c r="Y406" s="70">
        <f t="shared" si="82"/>
        <v>12265.502896</v>
      </c>
    </row>
    <row r="407" spans="1:25" x14ac:dyDescent="0.3">
      <c r="A407" s="4">
        <v>299</v>
      </c>
      <c r="B407" s="54">
        <v>997</v>
      </c>
      <c r="C407" s="52" t="s">
        <v>2383</v>
      </c>
      <c r="D407" s="58" t="s">
        <v>400</v>
      </c>
      <c r="E407" s="7">
        <v>38362</v>
      </c>
      <c r="F407" s="5" t="str">
        <f t="shared" si="76"/>
        <v>STIPEJAL</v>
      </c>
      <c r="G407" s="8" t="s">
        <v>357</v>
      </c>
      <c r="H407" s="9" t="s">
        <v>384</v>
      </c>
      <c r="I407" s="8" t="s">
        <v>391</v>
      </c>
      <c r="J407" s="5" t="s">
        <v>39</v>
      </c>
      <c r="K407" s="5" t="str">
        <f t="shared" si="77"/>
        <v>1 1 06 1 PR05 60</v>
      </c>
      <c r="L407" s="21" t="s">
        <v>1209</v>
      </c>
      <c r="M407" s="22">
        <v>14472</v>
      </c>
      <c r="N407" s="22">
        <v>1093</v>
      </c>
      <c r="O407" s="22">
        <v>879</v>
      </c>
      <c r="P407" s="22">
        <f t="shared" si="78"/>
        <v>16444</v>
      </c>
      <c r="Q407" s="22">
        <v>15172</v>
      </c>
      <c r="R407" s="22">
        <v>17144</v>
      </c>
      <c r="S407" s="22">
        <f t="shared" si="79"/>
        <v>700</v>
      </c>
      <c r="T407" s="76">
        <f t="shared" si="80"/>
        <v>4.6137621935143688E-2</v>
      </c>
      <c r="U407" s="64">
        <v>566</v>
      </c>
      <c r="V407" s="74">
        <f t="shared" si="75"/>
        <v>15917</v>
      </c>
      <c r="W407" s="70">
        <f t="shared" si="81"/>
        <v>1871.4843040000001</v>
      </c>
      <c r="X407" s="70">
        <f t="shared" si="83"/>
        <v>1664.28</v>
      </c>
      <c r="Y407" s="70">
        <f t="shared" si="82"/>
        <v>12381.235696</v>
      </c>
    </row>
    <row r="408" spans="1:25" x14ac:dyDescent="0.3">
      <c r="A408" s="4">
        <v>300</v>
      </c>
      <c r="B408" s="54">
        <v>1265</v>
      </c>
      <c r="C408" s="52" t="s">
        <v>2384</v>
      </c>
      <c r="D408" s="58" t="s">
        <v>401</v>
      </c>
      <c r="E408" s="7">
        <v>42917</v>
      </c>
      <c r="F408" s="5" t="str">
        <f t="shared" si="76"/>
        <v>SUTIPEJAL</v>
      </c>
      <c r="G408" s="8" t="s">
        <v>357</v>
      </c>
      <c r="H408" s="9" t="s">
        <v>384</v>
      </c>
      <c r="I408" s="8" t="s">
        <v>391</v>
      </c>
      <c r="J408" s="5" t="s">
        <v>39</v>
      </c>
      <c r="K408" s="5" t="str">
        <f t="shared" si="77"/>
        <v>1 1 06 1 PR05 60</v>
      </c>
      <c r="L408" s="21" t="s">
        <v>1209</v>
      </c>
      <c r="M408" s="22">
        <v>14472</v>
      </c>
      <c r="N408" s="22">
        <v>1093</v>
      </c>
      <c r="O408" s="22">
        <v>879</v>
      </c>
      <c r="P408" s="22">
        <f t="shared" si="78"/>
        <v>16444</v>
      </c>
      <c r="Q408" s="22">
        <v>15172</v>
      </c>
      <c r="R408" s="22">
        <v>17144</v>
      </c>
      <c r="S408" s="22">
        <f t="shared" si="79"/>
        <v>700</v>
      </c>
      <c r="T408" s="76">
        <f t="shared" si="80"/>
        <v>4.6137621935143688E-2</v>
      </c>
      <c r="U408" s="64">
        <v>0</v>
      </c>
      <c r="V408" s="74">
        <f t="shared" si="75"/>
        <v>15351</v>
      </c>
      <c r="W408" s="70">
        <f t="shared" si="81"/>
        <v>1770.057104</v>
      </c>
      <c r="X408" s="70">
        <f t="shared" si="83"/>
        <v>1664.28</v>
      </c>
      <c r="Y408" s="70">
        <f t="shared" si="82"/>
        <v>11916.662896</v>
      </c>
    </row>
    <row r="409" spans="1:25" x14ac:dyDescent="0.3">
      <c r="A409" s="4">
        <v>301</v>
      </c>
      <c r="B409" s="54">
        <v>1284</v>
      </c>
      <c r="C409" s="52" t="s">
        <v>2385</v>
      </c>
      <c r="D409" s="58" t="s">
        <v>402</v>
      </c>
      <c r="E409" s="7">
        <v>42156</v>
      </c>
      <c r="F409" s="5" t="str">
        <f t="shared" si="76"/>
        <v>SUTIPEJAL</v>
      </c>
      <c r="G409" s="8" t="s">
        <v>357</v>
      </c>
      <c r="H409" s="9" t="s">
        <v>384</v>
      </c>
      <c r="I409" s="8" t="s">
        <v>391</v>
      </c>
      <c r="J409" s="5" t="s">
        <v>39</v>
      </c>
      <c r="K409" s="5" t="str">
        <f t="shared" si="77"/>
        <v>1 1 06 1 PR05 60</v>
      </c>
      <c r="L409" s="21" t="s">
        <v>1209</v>
      </c>
      <c r="M409" s="22">
        <v>14472</v>
      </c>
      <c r="N409" s="22">
        <v>1093</v>
      </c>
      <c r="O409" s="22">
        <v>879</v>
      </c>
      <c r="P409" s="22">
        <f t="shared" si="78"/>
        <v>16444</v>
      </c>
      <c r="Q409" s="22">
        <v>15172</v>
      </c>
      <c r="R409" s="22">
        <v>17144</v>
      </c>
      <c r="S409" s="22">
        <f t="shared" si="79"/>
        <v>700</v>
      </c>
      <c r="T409" s="76">
        <f t="shared" si="80"/>
        <v>4.6137621935143688E-2</v>
      </c>
      <c r="U409" s="64">
        <v>283</v>
      </c>
      <c r="V409" s="74">
        <f t="shared" si="75"/>
        <v>15634</v>
      </c>
      <c r="W409" s="70">
        <f t="shared" si="81"/>
        <v>1820.770704</v>
      </c>
      <c r="X409" s="70">
        <f t="shared" si="83"/>
        <v>1664.28</v>
      </c>
      <c r="Y409" s="70">
        <f t="shared" si="82"/>
        <v>12148.949295999999</v>
      </c>
    </row>
    <row r="410" spans="1:25" x14ac:dyDescent="0.3">
      <c r="A410" s="4">
        <v>302</v>
      </c>
      <c r="B410" s="54">
        <v>1686</v>
      </c>
      <c r="C410" s="52" t="s">
        <v>2386</v>
      </c>
      <c r="D410" s="58" t="s">
        <v>403</v>
      </c>
      <c r="E410" s="7">
        <v>42430</v>
      </c>
      <c r="F410" s="5" t="str">
        <f t="shared" si="76"/>
        <v>STIPEJAL</v>
      </c>
      <c r="G410" s="8" t="s">
        <v>357</v>
      </c>
      <c r="H410" s="9" t="s">
        <v>384</v>
      </c>
      <c r="I410" s="8" t="s">
        <v>391</v>
      </c>
      <c r="J410" s="5" t="s">
        <v>39</v>
      </c>
      <c r="K410" s="5" t="str">
        <f t="shared" si="77"/>
        <v>1 1 06 1 PR05 60</v>
      </c>
      <c r="L410" s="21" t="s">
        <v>1209</v>
      </c>
      <c r="M410" s="22">
        <v>14472</v>
      </c>
      <c r="N410" s="22">
        <v>1093</v>
      </c>
      <c r="O410" s="22">
        <v>879</v>
      </c>
      <c r="P410" s="22">
        <f t="shared" si="78"/>
        <v>16444</v>
      </c>
      <c r="Q410" s="22">
        <v>15172</v>
      </c>
      <c r="R410" s="22">
        <v>17144</v>
      </c>
      <c r="S410" s="22">
        <f t="shared" si="79"/>
        <v>700</v>
      </c>
      <c r="T410" s="76">
        <f t="shared" si="80"/>
        <v>4.6137621935143688E-2</v>
      </c>
      <c r="U410" s="64">
        <v>283</v>
      </c>
      <c r="V410" s="74">
        <f t="shared" si="75"/>
        <v>15634</v>
      </c>
      <c r="W410" s="70">
        <f t="shared" si="81"/>
        <v>1820.770704</v>
      </c>
      <c r="X410" s="70">
        <f t="shared" si="83"/>
        <v>1664.28</v>
      </c>
      <c r="Y410" s="70">
        <f t="shared" si="82"/>
        <v>12148.949295999999</v>
      </c>
    </row>
    <row r="411" spans="1:25" x14ac:dyDescent="0.3">
      <c r="A411" s="4">
        <v>303</v>
      </c>
      <c r="B411" s="54">
        <v>1809</v>
      </c>
      <c r="C411" s="52" t="s">
        <v>2387</v>
      </c>
      <c r="D411" s="58" t="s">
        <v>404</v>
      </c>
      <c r="E411" s="7">
        <v>42149</v>
      </c>
      <c r="F411" s="5" t="str">
        <f t="shared" si="76"/>
        <v>STIPEJAL</v>
      </c>
      <c r="G411" s="8" t="s">
        <v>357</v>
      </c>
      <c r="H411" s="9" t="s">
        <v>384</v>
      </c>
      <c r="I411" s="8" t="s">
        <v>391</v>
      </c>
      <c r="J411" s="5" t="s">
        <v>39</v>
      </c>
      <c r="K411" s="5" t="str">
        <f t="shared" si="77"/>
        <v>1 1 06 1 PR05 60</v>
      </c>
      <c r="L411" s="21" t="s">
        <v>1209</v>
      </c>
      <c r="M411" s="22">
        <v>14472</v>
      </c>
      <c r="N411" s="22">
        <v>1093</v>
      </c>
      <c r="O411" s="22">
        <v>879</v>
      </c>
      <c r="P411" s="22">
        <f t="shared" si="78"/>
        <v>16444</v>
      </c>
      <c r="Q411" s="22">
        <v>15172</v>
      </c>
      <c r="R411" s="22">
        <v>17144</v>
      </c>
      <c r="S411" s="22">
        <f t="shared" si="79"/>
        <v>700</v>
      </c>
      <c r="T411" s="76">
        <f t="shared" si="80"/>
        <v>4.6137621935143688E-2</v>
      </c>
      <c r="U411" s="64">
        <v>283</v>
      </c>
      <c r="V411" s="74">
        <f t="shared" si="75"/>
        <v>15634</v>
      </c>
      <c r="W411" s="70">
        <f t="shared" si="81"/>
        <v>1820.770704</v>
      </c>
      <c r="X411" s="70">
        <f t="shared" si="83"/>
        <v>1664.28</v>
      </c>
      <c r="Y411" s="70">
        <f t="shared" si="82"/>
        <v>12148.949295999999</v>
      </c>
    </row>
    <row r="412" spans="1:25" x14ac:dyDescent="0.3">
      <c r="A412" s="4">
        <v>304</v>
      </c>
      <c r="B412" s="54">
        <v>1865</v>
      </c>
      <c r="C412" s="52" t="s">
        <v>2388</v>
      </c>
      <c r="D412" s="59" t="s">
        <v>405</v>
      </c>
      <c r="E412" s="7">
        <v>42917</v>
      </c>
      <c r="F412" s="5" t="str">
        <f t="shared" si="76"/>
        <v>STIPEJAL</v>
      </c>
      <c r="G412" s="8" t="s">
        <v>357</v>
      </c>
      <c r="H412" s="9" t="s">
        <v>384</v>
      </c>
      <c r="I412" s="8" t="s">
        <v>391</v>
      </c>
      <c r="J412" s="5" t="s">
        <v>39</v>
      </c>
      <c r="K412" s="5" t="str">
        <f t="shared" si="77"/>
        <v>1 1 06 1 PR05 60</v>
      </c>
      <c r="L412" s="21" t="s">
        <v>1209</v>
      </c>
      <c r="M412" s="22">
        <v>14472</v>
      </c>
      <c r="N412" s="22">
        <v>1093</v>
      </c>
      <c r="O412" s="22">
        <v>879</v>
      </c>
      <c r="P412" s="22">
        <f t="shared" si="78"/>
        <v>16444</v>
      </c>
      <c r="Q412" s="22">
        <v>15172</v>
      </c>
      <c r="R412" s="22">
        <v>17144</v>
      </c>
      <c r="S412" s="22">
        <f t="shared" si="79"/>
        <v>700</v>
      </c>
      <c r="T412" s="76">
        <f t="shared" si="80"/>
        <v>4.6137621935143688E-2</v>
      </c>
      <c r="U412" s="64">
        <v>0</v>
      </c>
      <c r="V412" s="74">
        <f t="shared" si="75"/>
        <v>15351</v>
      </c>
      <c r="W412" s="70">
        <f t="shared" si="81"/>
        <v>1770.057104</v>
      </c>
      <c r="X412" s="70">
        <f t="shared" si="83"/>
        <v>1664.28</v>
      </c>
      <c r="Y412" s="70">
        <f t="shared" si="82"/>
        <v>11916.662896</v>
      </c>
    </row>
    <row r="413" spans="1:25" x14ac:dyDescent="0.3">
      <c r="A413" s="4">
        <v>305</v>
      </c>
      <c r="B413" s="54">
        <v>799</v>
      </c>
      <c r="C413" s="52" t="s">
        <v>2389</v>
      </c>
      <c r="D413" s="59" t="s">
        <v>406</v>
      </c>
      <c r="E413" s="7">
        <v>37469</v>
      </c>
      <c r="F413" s="5" t="str">
        <f t="shared" si="76"/>
        <v>STIPEJAL</v>
      </c>
      <c r="G413" s="8" t="s">
        <v>357</v>
      </c>
      <c r="H413" s="9" t="s">
        <v>384</v>
      </c>
      <c r="I413" s="8" t="s">
        <v>391</v>
      </c>
      <c r="J413" s="5" t="s">
        <v>39</v>
      </c>
      <c r="K413" s="5" t="str">
        <f t="shared" si="77"/>
        <v>1 1 06 1 PR05 60</v>
      </c>
      <c r="L413" s="21" t="s">
        <v>1209</v>
      </c>
      <c r="M413" s="22">
        <v>14472</v>
      </c>
      <c r="N413" s="22">
        <v>1093</v>
      </c>
      <c r="O413" s="22">
        <v>879</v>
      </c>
      <c r="P413" s="22">
        <f t="shared" si="78"/>
        <v>16444</v>
      </c>
      <c r="Q413" s="22">
        <v>15172</v>
      </c>
      <c r="R413" s="22">
        <v>17144</v>
      </c>
      <c r="S413" s="22">
        <f t="shared" si="79"/>
        <v>700</v>
      </c>
      <c r="T413" s="76">
        <f t="shared" si="80"/>
        <v>4.6137621935143688E-2</v>
      </c>
      <c r="U413" s="64">
        <v>566</v>
      </c>
      <c r="V413" s="74">
        <f t="shared" si="75"/>
        <v>15917</v>
      </c>
      <c r="W413" s="70">
        <f t="shared" si="81"/>
        <v>1871.4843040000001</v>
      </c>
      <c r="X413" s="70">
        <f t="shared" si="83"/>
        <v>1664.28</v>
      </c>
      <c r="Y413" s="70">
        <f t="shared" si="82"/>
        <v>12381.235696</v>
      </c>
    </row>
    <row r="414" spans="1:25" x14ac:dyDescent="0.3">
      <c r="A414" s="4">
        <v>306</v>
      </c>
      <c r="B414" s="54">
        <v>1446</v>
      </c>
      <c r="C414" s="52" t="s">
        <v>2390</v>
      </c>
      <c r="D414" s="58" t="s">
        <v>407</v>
      </c>
      <c r="E414" s="7">
        <v>41061</v>
      </c>
      <c r="F414" s="5" t="str">
        <f t="shared" si="76"/>
        <v>SIEIPEJAL</v>
      </c>
      <c r="G414" s="8" t="s">
        <v>357</v>
      </c>
      <c r="H414" s="9" t="s">
        <v>384</v>
      </c>
      <c r="I414" s="8" t="s">
        <v>391</v>
      </c>
      <c r="J414" s="5" t="s">
        <v>39</v>
      </c>
      <c r="K414" s="5" t="str">
        <f t="shared" si="77"/>
        <v>1 1 06 1 PR05 60</v>
      </c>
      <c r="L414" s="21" t="s">
        <v>1209</v>
      </c>
      <c r="M414" s="22">
        <v>14472</v>
      </c>
      <c r="N414" s="22">
        <v>1093</v>
      </c>
      <c r="O414" s="22">
        <v>879</v>
      </c>
      <c r="P414" s="22">
        <f t="shared" si="78"/>
        <v>16444</v>
      </c>
      <c r="Q414" s="22">
        <v>15172</v>
      </c>
      <c r="R414" s="22">
        <v>17144</v>
      </c>
      <c r="S414" s="22">
        <f t="shared" si="79"/>
        <v>700</v>
      </c>
      <c r="T414" s="76">
        <f t="shared" si="80"/>
        <v>4.6137621935143688E-2</v>
      </c>
      <c r="U414" s="64">
        <v>283</v>
      </c>
      <c r="V414" s="74">
        <f t="shared" si="75"/>
        <v>15634</v>
      </c>
      <c r="W414" s="70">
        <f t="shared" si="81"/>
        <v>1820.770704</v>
      </c>
      <c r="X414" s="70">
        <f t="shared" si="83"/>
        <v>1664.28</v>
      </c>
      <c r="Y414" s="70">
        <f t="shared" si="82"/>
        <v>12148.949295999999</v>
      </c>
    </row>
    <row r="415" spans="1:25" x14ac:dyDescent="0.3">
      <c r="A415" s="4">
        <v>307</v>
      </c>
      <c r="B415" s="54">
        <v>1443</v>
      </c>
      <c r="C415" s="52" t="s">
        <v>2391</v>
      </c>
      <c r="D415" s="58" t="s">
        <v>408</v>
      </c>
      <c r="E415" s="7">
        <v>41061</v>
      </c>
      <c r="F415" s="5" t="str">
        <f t="shared" si="76"/>
        <v>SIEIPEJAL</v>
      </c>
      <c r="G415" s="8" t="s">
        <v>357</v>
      </c>
      <c r="H415" s="9" t="s">
        <v>384</v>
      </c>
      <c r="I415" s="8" t="s">
        <v>391</v>
      </c>
      <c r="J415" s="5" t="s">
        <v>39</v>
      </c>
      <c r="K415" s="5" t="str">
        <f t="shared" si="77"/>
        <v>1 1 06 1 PR05 60</v>
      </c>
      <c r="L415" s="21" t="s">
        <v>1209</v>
      </c>
      <c r="M415" s="22">
        <v>14472</v>
      </c>
      <c r="N415" s="22">
        <v>1093</v>
      </c>
      <c r="O415" s="22">
        <v>879</v>
      </c>
      <c r="P415" s="22">
        <f t="shared" si="78"/>
        <v>16444</v>
      </c>
      <c r="Q415" s="22">
        <v>15172</v>
      </c>
      <c r="R415" s="22">
        <v>17144</v>
      </c>
      <c r="S415" s="22">
        <f t="shared" si="79"/>
        <v>700</v>
      </c>
      <c r="T415" s="76">
        <f t="shared" si="80"/>
        <v>4.6137621935143688E-2</v>
      </c>
      <c r="U415" s="64">
        <v>283</v>
      </c>
      <c r="V415" s="74">
        <f t="shared" si="75"/>
        <v>15634</v>
      </c>
      <c r="W415" s="70">
        <f t="shared" si="81"/>
        <v>1820.770704</v>
      </c>
      <c r="X415" s="70">
        <f t="shared" si="83"/>
        <v>1664.28</v>
      </c>
      <c r="Y415" s="70">
        <f t="shared" si="82"/>
        <v>12148.949295999999</v>
      </c>
    </row>
    <row r="416" spans="1:25" x14ac:dyDescent="0.3">
      <c r="A416" s="4">
        <v>337</v>
      </c>
      <c r="B416" s="54">
        <v>1510</v>
      </c>
      <c r="C416" s="52" t="s">
        <v>2416</v>
      </c>
      <c r="D416" s="58" t="s">
        <v>445</v>
      </c>
      <c r="E416" s="7">
        <v>41137</v>
      </c>
      <c r="F416" s="5" t="str">
        <f t="shared" si="76"/>
        <v>SIEIPEJAL</v>
      </c>
      <c r="G416" s="6" t="s">
        <v>602</v>
      </c>
      <c r="H416" s="8" t="s">
        <v>734</v>
      </c>
      <c r="I416" s="8" t="s">
        <v>312</v>
      </c>
      <c r="J416" s="5" t="s">
        <v>39</v>
      </c>
      <c r="K416" s="5" t="str">
        <f t="shared" si="77"/>
        <v>1 2 08 3 PR19 84</v>
      </c>
      <c r="L416" s="21" t="s">
        <v>1209</v>
      </c>
      <c r="M416" s="22">
        <v>14472</v>
      </c>
      <c r="N416" s="22">
        <v>1093</v>
      </c>
      <c r="O416" s="22">
        <v>879</v>
      </c>
      <c r="P416" s="22">
        <f t="shared" si="78"/>
        <v>16444</v>
      </c>
      <c r="Q416" s="22">
        <v>15172</v>
      </c>
      <c r="R416" s="22">
        <v>17144</v>
      </c>
      <c r="S416" s="22">
        <f t="shared" si="79"/>
        <v>700</v>
      </c>
      <c r="T416" s="76">
        <f t="shared" si="80"/>
        <v>4.6137621935143688E-2</v>
      </c>
      <c r="U416" s="64">
        <v>283</v>
      </c>
      <c r="V416" s="74">
        <f t="shared" si="75"/>
        <v>15634</v>
      </c>
      <c r="W416" s="70">
        <f t="shared" si="81"/>
        <v>1820.770704</v>
      </c>
      <c r="X416" s="70">
        <f t="shared" si="83"/>
        <v>1664.28</v>
      </c>
      <c r="Y416" s="70">
        <f t="shared" si="82"/>
        <v>12148.949295999999</v>
      </c>
    </row>
    <row r="417" spans="1:25" x14ac:dyDescent="0.3">
      <c r="A417" s="4">
        <v>519</v>
      </c>
      <c r="B417" s="54">
        <v>1538</v>
      </c>
      <c r="C417" s="52" t="s">
        <v>2591</v>
      </c>
      <c r="D417" s="59" t="s">
        <v>666</v>
      </c>
      <c r="E417" s="7">
        <v>41290</v>
      </c>
      <c r="F417" s="5" t="str">
        <f t="shared" si="76"/>
        <v>STIPEJAL</v>
      </c>
      <c r="G417" s="6" t="s">
        <v>602</v>
      </c>
      <c r="H417" s="6" t="s">
        <v>652</v>
      </c>
      <c r="I417" s="9" t="s">
        <v>667</v>
      </c>
      <c r="J417" s="5" t="s">
        <v>39</v>
      </c>
      <c r="K417" s="5" t="str">
        <f t="shared" si="77"/>
        <v>1 2 08 3 PR18 26</v>
      </c>
      <c r="L417" s="21" t="s">
        <v>1209</v>
      </c>
      <c r="M417" s="22">
        <v>14472</v>
      </c>
      <c r="N417" s="22">
        <v>1093</v>
      </c>
      <c r="O417" s="22">
        <v>879</v>
      </c>
      <c r="P417" s="22">
        <f t="shared" si="78"/>
        <v>16444</v>
      </c>
      <c r="Q417" s="22">
        <v>15172</v>
      </c>
      <c r="R417" s="22">
        <v>17144</v>
      </c>
      <c r="S417" s="22">
        <f t="shared" si="79"/>
        <v>700</v>
      </c>
      <c r="T417" s="76">
        <f t="shared" si="80"/>
        <v>4.6137621935143688E-2</v>
      </c>
      <c r="U417" s="64">
        <v>283</v>
      </c>
      <c r="V417" s="74">
        <f t="shared" si="75"/>
        <v>15634</v>
      </c>
      <c r="W417" s="70">
        <f t="shared" si="81"/>
        <v>1820.770704</v>
      </c>
      <c r="X417" s="70">
        <f t="shared" si="83"/>
        <v>1664.28</v>
      </c>
      <c r="Y417" s="70">
        <f t="shared" si="82"/>
        <v>12148.949295999999</v>
      </c>
    </row>
    <row r="418" spans="1:25" x14ac:dyDescent="0.3">
      <c r="A418" s="4">
        <v>577</v>
      </c>
      <c r="B418" s="54">
        <v>257</v>
      </c>
      <c r="C418" s="52" t="s">
        <v>2644</v>
      </c>
      <c r="D418" s="58" t="s">
        <v>738</v>
      </c>
      <c r="E418" s="7">
        <v>35214</v>
      </c>
      <c r="F418" s="5" t="str">
        <f t="shared" si="76"/>
        <v>SUTIPEJAL</v>
      </c>
      <c r="G418" s="8" t="s">
        <v>602</v>
      </c>
      <c r="H418" s="8" t="s">
        <v>734</v>
      </c>
      <c r="I418" s="8" t="s">
        <v>98</v>
      </c>
      <c r="J418" s="5" t="s">
        <v>39</v>
      </c>
      <c r="K418" s="5" t="str">
        <f t="shared" si="77"/>
        <v>1 2 08 3 PR19 84</v>
      </c>
      <c r="L418" s="21" t="s">
        <v>1209</v>
      </c>
      <c r="M418" s="22">
        <v>14472</v>
      </c>
      <c r="N418" s="22">
        <v>1093</v>
      </c>
      <c r="O418" s="22">
        <v>879</v>
      </c>
      <c r="P418" s="22">
        <f t="shared" si="78"/>
        <v>16444</v>
      </c>
      <c r="Q418" s="22">
        <v>15172</v>
      </c>
      <c r="R418" s="22">
        <v>17144</v>
      </c>
      <c r="S418" s="22">
        <f t="shared" si="79"/>
        <v>700</v>
      </c>
      <c r="T418" s="76">
        <f t="shared" si="80"/>
        <v>4.6137621935143688E-2</v>
      </c>
      <c r="U418" s="64">
        <v>708</v>
      </c>
      <c r="V418" s="74">
        <f t="shared" si="75"/>
        <v>16059</v>
      </c>
      <c r="W418" s="70">
        <f t="shared" si="81"/>
        <v>1896.9307040000001</v>
      </c>
      <c r="X418" s="70">
        <f t="shared" si="83"/>
        <v>1664.28</v>
      </c>
      <c r="Y418" s="70">
        <f t="shared" si="82"/>
        <v>12497.789295999999</v>
      </c>
    </row>
    <row r="419" spans="1:25" x14ac:dyDescent="0.3">
      <c r="A419" s="4">
        <v>578</v>
      </c>
      <c r="B419" s="54">
        <v>0</v>
      </c>
      <c r="C419" s="52" t="s">
        <v>2093</v>
      </c>
      <c r="D419" s="58" t="s">
        <v>16</v>
      </c>
      <c r="E419" s="7">
        <v>43830</v>
      </c>
      <c r="F419" s="5" t="str">
        <f t="shared" si="76"/>
        <v>N/A</v>
      </c>
      <c r="G419" s="8" t="s">
        <v>602</v>
      </c>
      <c r="H419" s="8" t="s">
        <v>734</v>
      </c>
      <c r="I419" s="8" t="s">
        <v>98</v>
      </c>
      <c r="J419" s="5" t="s">
        <v>39</v>
      </c>
      <c r="K419" s="5" t="str">
        <f t="shared" si="77"/>
        <v>1 2 08 3 PR19 84</v>
      </c>
      <c r="L419" s="21" t="s">
        <v>1209</v>
      </c>
      <c r="M419" s="22">
        <v>14472</v>
      </c>
      <c r="N419" s="22">
        <v>1093</v>
      </c>
      <c r="O419" s="22">
        <v>879</v>
      </c>
      <c r="P419" s="22">
        <f t="shared" si="78"/>
        <v>16444</v>
      </c>
      <c r="Q419" s="22">
        <v>15172</v>
      </c>
      <c r="R419" s="22">
        <v>17144</v>
      </c>
      <c r="S419" s="22">
        <f t="shared" si="79"/>
        <v>700</v>
      </c>
      <c r="T419" s="76">
        <f t="shared" si="80"/>
        <v>4.6137621935143688E-2</v>
      </c>
      <c r="U419" s="64">
        <v>0</v>
      </c>
      <c r="V419" s="74">
        <f t="shared" si="75"/>
        <v>15351</v>
      </c>
      <c r="W419" s="70">
        <f t="shared" si="81"/>
        <v>1770.057104</v>
      </c>
      <c r="X419" s="70">
        <f t="shared" si="83"/>
        <v>1664.28</v>
      </c>
      <c r="Y419" s="70">
        <f t="shared" si="82"/>
        <v>11916.662896</v>
      </c>
    </row>
    <row r="420" spans="1:25" x14ac:dyDescent="0.3">
      <c r="A420" s="4">
        <v>579</v>
      </c>
      <c r="B420" s="54">
        <v>1044</v>
      </c>
      <c r="C420" s="52" t="s">
        <v>2645</v>
      </c>
      <c r="D420" s="58" t="s">
        <v>739</v>
      </c>
      <c r="E420" s="7">
        <v>38991</v>
      </c>
      <c r="F420" s="5" t="str">
        <f t="shared" si="76"/>
        <v>SIEIPEJAL</v>
      </c>
      <c r="G420" s="8" t="s">
        <v>602</v>
      </c>
      <c r="H420" s="8" t="s">
        <v>734</v>
      </c>
      <c r="I420" s="8" t="s">
        <v>98</v>
      </c>
      <c r="J420" s="5" t="s">
        <v>39</v>
      </c>
      <c r="K420" s="5" t="str">
        <f t="shared" si="77"/>
        <v>1 2 08 3 PR19 84</v>
      </c>
      <c r="L420" s="21" t="s">
        <v>1209</v>
      </c>
      <c r="M420" s="22">
        <v>14472</v>
      </c>
      <c r="N420" s="22">
        <v>1093</v>
      </c>
      <c r="O420" s="22">
        <v>879</v>
      </c>
      <c r="P420" s="22">
        <f t="shared" si="78"/>
        <v>16444</v>
      </c>
      <c r="Q420" s="22">
        <v>15172</v>
      </c>
      <c r="R420" s="22">
        <v>17144</v>
      </c>
      <c r="S420" s="22">
        <f t="shared" si="79"/>
        <v>700</v>
      </c>
      <c r="T420" s="76">
        <f t="shared" si="80"/>
        <v>4.6137621935143688E-2</v>
      </c>
      <c r="U420" s="64">
        <v>566</v>
      </c>
      <c r="V420" s="74">
        <f t="shared" si="75"/>
        <v>15917</v>
      </c>
      <c r="W420" s="70">
        <f t="shared" si="81"/>
        <v>1871.4843040000001</v>
      </c>
      <c r="X420" s="70">
        <f t="shared" si="83"/>
        <v>1664.28</v>
      </c>
      <c r="Y420" s="70">
        <f t="shared" si="82"/>
        <v>12381.235696</v>
      </c>
    </row>
    <row r="421" spans="1:25" x14ac:dyDescent="0.3">
      <c r="A421" s="4">
        <v>580</v>
      </c>
      <c r="B421" s="54">
        <v>145</v>
      </c>
      <c r="C421" s="52" t="s">
        <v>2646</v>
      </c>
      <c r="D421" s="58" t="s">
        <v>740</v>
      </c>
      <c r="E421" s="7">
        <v>33807</v>
      </c>
      <c r="F421" s="5" t="str">
        <f t="shared" si="76"/>
        <v>STIPEJAL</v>
      </c>
      <c r="G421" s="8" t="s">
        <v>602</v>
      </c>
      <c r="H421" s="8" t="s">
        <v>734</v>
      </c>
      <c r="I421" s="8" t="s">
        <v>98</v>
      </c>
      <c r="J421" s="5" t="s">
        <v>39</v>
      </c>
      <c r="K421" s="5" t="str">
        <f t="shared" si="77"/>
        <v>1 2 08 3 PR19 84</v>
      </c>
      <c r="L421" s="21" t="s">
        <v>1209</v>
      </c>
      <c r="M421" s="22">
        <v>14472</v>
      </c>
      <c r="N421" s="22">
        <v>1093</v>
      </c>
      <c r="O421" s="22">
        <v>879</v>
      </c>
      <c r="P421" s="22">
        <f t="shared" si="78"/>
        <v>16444</v>
      </c>
      <c r="Q421" s="22">
        <v>15172</v>
      </c>
      <c r="R421" s="22">
        <v>17144</v>
      </c>
      <c r="S421" s="22">
        <f t="shared" si="79"/>
        <v>700</v>
      </c>
      <c r="T421" s="76">
        <f t="shared" si="80"/>
        <v>4.6137621935143688E-2</v>
      </c>
      <c r="U421" s="64">
        <v>850</v>
      </c>
      <c r="V421" s="74">
        <f t="shared" si="75"/>
        <v>16201</v>
      </c>
      <c r="W421" s="70">
        <f t="shared" si="81"/>
        <v>1922.3771040000001</v>
      </c>
      <c r="X421" s="70">
        <f t="shared" si="83"/>
        <v>1664.28</v>
      </c>
      <c r="Y421" s="70">
        <f t="shared" si="82"/>
        <v>12614.342896</v>
      </c>
    </row>
    <row r="422" spans="1:25" x14ac:dyDescent="0.3">
      <c r="A422" s="4">
        <v>581</v>
      </c>
      <c r="B422" s="54">
        <v>151</v>
      </c>
      <c r="C422" s="52" t="s">
        <v>2647</v>
      </c>
      <c r="D422" s="58" t="s">
        <v>741</v>
      </c>
      <c r="E422" s="7">
        <v>33848</v>
      </c>
      <c r="F422" s="5" t="str">
        <f t="shared" si="76"/>
        <v>SIEIPEJAL</v>
      </c>
      <c r="G422" s="8" t="s">
        <v>602</v>
      </c>
      <c r="H422" s="8" t="s">
        <v>734</v>
      </c>
      <c r="I422" s="8" t="s">
        <v>98</v>
      </c>
      <c r="J422" s="5" t="s">
        <v>39</v>
      </c>
      <c r="K422" s="5" t="str">
        <f t="shared" si="77"/>
        <v>1 2 08 3 PR19 84</v>
      </c>
      <c r="L422" s="21" t="s">
        <v>1209</v>
      </c>
      <c r="M422" s="22">
        <v>14472</v>
      </c>
      <c r="N422" s="22">
        <v>1093</v>
      </c>
      <c r="O422" s="22">
        <v>879</v>
      </c>
      <c r="P422" s="22">
        <f t="shared" si="78"/>
        <v>16444</v>
      </c>
      <c r="Q422" s="22">
        <v>15172</v>
      </c>
      <c r="R422" s="22">
        <v>17144</v>
      </c>
      <c r="S422" s="22">
        <f t="shared" si="79"/>
        <v>700</v>
      </c>
      <c r="T422" s="76">
        <f t="shared" si="80"/>
        <v>4.6137621935143688E-2</v>
      </c>
      <c r="U422" s="64">
        <v>850</v>
      </c>
      <c r="V422" s="74">
        <f t="shared" si="75"/>
        <v>16201</v>
      </c>
      <c r="W422" s="70">
        <f t="shared" si="81"/>
        <v>1922.3771040000001</v>
      </c>
      <c r="X422" s="70">
        <f t="shared" si="83"/>
        <v>1664.28</v>
      </c>
      <c r="Y422" s="70">
        <f t="shared" si="82"/>
        <v>12614.342896</v>
      </c>
    </row>
    <row r="423" spans="1:25" x14ac:dyDescent="0.3">
      <c r="A423" s="4">
        <v>582</v>
      </c>
      <c r="B423" s="54">
        <v>743</v>
      </c>
      <c r="C423" s="52" t="s">
        <v>2648</v>
      </c>
      <c r="D423" s="59" t="s">
        <v>742</v>
      </c>
      <c r="E423" s="7">
        <v>37257</v>
      </c>
      <c r="F423" s="5" t="str">
        <f t="shared" si="76"/>
        <v>SIEIPEJAL</v>
      </c>
      <c r="G423" s="8" t="s">
        <v>602</v>
      </c>
      <c r="H423" s="8" t="s">
        <v>734</v>
      </c>
      <c r="I423" s="8" t="s">
        <v>98</v>
      </c>
      <c r="J423" s="5" t="s">
        <v>39</v>
      </c>
      <c r="K423" s="5" t="str">
        <f t="shared" si="77"/>
        <v>1 2 08 3 PR19 84</v>
      </c>
      <c r="L423" s="21" t="s">
        <v>1209</v>
      </c>
      <c r="M423" s="22">
        <v>14472</v>
      </c>
      <c r="N423" s="22">
        <v>1093</v>
      </c>
      <c r="O423" s="22">
        <v>879</v>
      </c>
      <c r="P423" s="22">
        <f t="shared" si="78"/>
        <v>16444</v>
      </c>
      <c r="Q423" s="22">
        <v>15172</v>
      </c>
      <c r="R423" s="22">
        <v>17144</v>
      </c>
      <c r="S423" s="22">
        <f t="shared" si="79"/>
        <v>700</v>
      </c>
      <c r="T423" s="76">
        <f t="shared" si="80"/>
        <v>4.6137621935143688E-2</v>
      </c>
      <c r="U423" s="64">
        <v>566</v>
      </c>
      <c r="V423" s="74">
        <f t="shared" si="75"/>
        <v>15917</v>
      </c>
      <c r="W423" s="70">
        <f t="shared" si="81"/>
        <v>1871.4843040000001</v>
      </c>
      <c r="X423" s="70">
        <f t="shared" si="83"/>
        <v>1664.28</v>
      </c>
      <c r="Y423" s="70">
        <f t="shared" si="82"/>
        <v>12381.235696</v>
      </c>
    </row>
    <row r="424" spans="1:25" x14ac:dyDescent="0.3">
      <c r="A424" s="4">
        <v>583</v>
      </c>
      <c r="B424" s="54">
        <v>1026</v>
      </c>
      <c r="C424" s="52" t="s">
        <v>2649</v>
      </c>
      <c r="D424" s="58" t="s">
        <v>743</v>
      </c>
      <c r="E424" s="7">
        <v>40376</v>
      </c>
      <c r="F424" s="5" t="str">
        <f t="shared" si="76"/>
        <v>SIEIPEJAL</v>
      </c>
      <c r="G424" s="8" t="s">
        <v>602</v>
      </c>
      <c r="H424" s="8" t="s">
        <v>734</v>
      </c>
      <c r="I424" s="8" t="s">
        <v>98</v>
      </c>
      <c r="J424" s="5" t="s">
        <v>39</v>
      </c>
      <c r="K424" s="5" t="str">
        <f t="shared" si="77"/>
        <v>1 2 08 3 PR19 84</v>
      </c>
      <c r="L424" s="21" t="s">
        <v>1209</v>
      </c>
      <c r="M424" s="22">
        <v>14472</v>
      </c>
      <c r="N424" s="22">
        <v>1093</v>
      </c>
      <c r="O424" s="22">
        <v>879</v>
      </c>
      <c r="P424" s="22">
        <f t="shared" si="78"/>
        <v>16444</v>
      </c>
      <c r="Q424" s="22">
        <v>15172</v>
      </c>
      <c r="R424" s="22">
        <v>17144</v>
      </c>
      <c r="S424" s="22">
        <f t="shared" si="79"/>
        <v>700</v>
      </c>
      <c r="T424" s="76">
        <f t="shared" si="80"/>
        <v>4.6137621935143688E-2</v>
      </c>
      <c r="U424" s="64">
        <v>425</v>
      </c>
      <c r="V424" s="74">
        <f t="shared" si="75"/>
        <v>15776</v>
      </c>
      <c r="W424" s="70">
        <f t="shared" si="81"/>
        <v>1846.2171040000003</v>
      </c>
      <c r="X424" s="70">
        <f t="shared" si="83"/>
        <v>1664.28</v>
      </c>
      <c r="Y424" s="70">
        <f t="shared" si="82"/>
        <v>12265.502896</v>
      </c>
    </row>
    <row r="425" spans="1:25" x14ac:dyDescent="0.3">
      <c r="A425" s="4">
        <v>638</v>
      </c>
      <c r="B425" s="54">
        <v>165</v>
      </c>
      <c r="C425" s="52" t="s">
        <v>2700</v>
      </c>
      <c r="D425" s="58" t="s">
        <v>799</v>
      </c>
      <c r="E425" s="7">
        <v>34155</v>
      </c>
      <c r="F425" s="5" t="str">
        <f t="shared" ref="F425:F456" si="84">IFERROR(VLOOKUP(B425,SINDICATO,5,FALSE),"N/A")</f>
        <v>SIEIPEJAL</v>
      </c>
      <c r="G425" s="8" t="s">
        <v>602</v>
      </c>
      <c r="H425" s="8" t="s">
        <v>797</v>
      </c>
      <c r="I425" s="8" t="s">
        <v>98</v>
      </c>
      <c r="J425" s="5" t="s">
        <v>39</v>
      </c>
      <c r="K425" s="5" t="str">
        <f t="shared" si="77"/>
        <v>1 2 08 3 PR23 09</v>
      </c>
      <c r="L425" s="21" t="s">
        <v>1209</v>
      </c>
      <c r="M425" s="22">
        <v>14472</v>
      </c>
      <c r="N425" s="22">
        <v>1093</v>
      </c>
      <c r="O425" s="22">
        <v>879</v>
      </c>
      <c r="P425" s="22">
        <f t="shared" si="78"/>
        <v>16444</v>
      </c>
      <c r="Q425" s="22">
        <v>15172</v>
      </c>
      <c r="R425" s="22">
        <v>17144</v>
      </c>
      <c r="S425" s="22">
        <f t="shared" si="79"/>
        <v>700</v>
      </c>
      <c r="T425" s="76">
        <f t="shared" si="80"/>
        <v>4.6137621935143688E-2</v>
      </c>
      <c r="U425" s="64">
        <v>850</v>
      </c>
      <c r="V425" s="74">
        <f t="shared" si="75"/>
        <v>16201</v>
      </c>
      <c r="W425" s="70">
        <f t="shared" si="81"/>
        <v>1922.3771040000001</v>
      </c>
      <c r="X425" s="70">
        <f t="shared" si="83"/>
        <v>1664.28</v>
      </c>
      <c r="Y425" s="70">
        <f t="shared" si="82"/>
        <v>12614.342896</v>
      </c>
    </row>
    <row r="426" spans="1:25" x14ac:dyDescent="0.3">
      <c r="A426" s="4">
        <v>652</v>
      </c>
      <c r="B426" s="54">
        <v>1533</v>
      </c>
      <c r="C426" s="52" t="s">
        <v>2713</v>
      </c>
      <c r="D426" s="59" t="s">
        <v>818</v>
      </c>
      <c r="E426" s="7">
        <v>41244</v>
      </c>
      <c r="F426" s="5" t="str">
        <f t="shared" si="84"/>
        <v>STIPEJAL</v>
      </c>
      <c r="G426" s="8" t="s">
        <v>807</v>
      </c>
      <c r="H426" s="8" t="s">
        <v>808</v>
      </c>
      <c r="I426" s="8" t="s">
        <v>35</v>
      </c>
      <c r="J426" s="5" t="s">
        <v>39</v>
      </c>
      <c r="K426" s="5" t="str">
        <f t="shared" si="77"/>
        <v>1 2 22 4 PR24 22</v>
      </c>
      <c r="L426" s="21" t="s">
        <v>1209</v>
      </c>
      <c r="M426" s="22">
        <v>14472</v>
      </c>
      <c r="N426" s="22">
        <v>1093</v>
      </c>
      <c r="O426" s="22">
        <v>879</v>
      </c>
      <c r="P426" s="22">
        <f t="shared" si="78"/>
        <v>16444</v>
      </c>
      <c r="Q426" s="22">
        <v>15172</v>
      </c>
      <c r="R426" s="22">
        <v>17144</v>
      </c>
      <c r="S426" s="22">
        <f t="shared" si="79"/>
        <v>700</v>
      </c>
      <c r="T426" s="76">
        <f t="shared" si="80"/>
        <v>4.6137621935143688E-2</v>
      </c>
      <c r="U426" s="64">
        <v>283</v>
      </c>
      <c r="V426" s="74">
        <f t="shared" si="75"/>
        <v>15634</v>
      </c>
      <c r="W426" s="70">
        <f t="shared" si="81"/>
        <v>1820.770704</v>
      </c>
      <c r="X426" s="70">
        <f t="shared" si="83"/>
        <v>1664.28</v>
      </c>
      <c r="Y426" s="70">
        <f t="shared" si="82"/>
        <v>12148.949295999999</v>
      </c>
    </row>
    <row r="427" spans="1:25" x14ac:dyDescent="0.3">
      <c r="A427" s="4">
        <v>718</v>
      </c>
      <c r="B427" s="54">
        <v>880</v>
      </c>
      <c r="C427" s="52" t="s">
        <v>2771</v>
      </c>
      <c r="D427" s="58" t="s">
        <v>881</v>
      </c>
      <c r="E427" s="7">
        <v>37941</v>
      </c>
      <c r="F427" s="5" t="str">
        <f t="shared" si="84"/>
        <v>SIEIPEJAL</v>
      </c>
      <c r="G427" s="6" t="s">
        <v>807</v>
      </c>
      <c r="H427" s="6" t="s">
        <v>852</v>
      </c>
      <c r="I427" s="8" t="s">
        <v>667</v>
      </c>
      <c r="J427" s="5" t="s">
        <v>39</v>
      </c>
      <c r="K427" s="5" t="str">
        <f t="shared" si="77"/>
        <v>1 2 22 4 PR24 23</v>
      </c>
      <c r="L427" s="21" t="s">
        <v>1209</v>
      </c>
      <c r="M427" s="22">
        <v>14472</v>
      </c>
      <c r="N427" s="22">
        <v>1093</v>
      </c>
      <c r="O427" s="22">
        <v>879</v>
      </c>
      <c r="P427" s="22">
        <f t="shared" si="78"/>
        <v>16444</v>
      </c>
      <c r="Q427" s="22">
        <v>15172</v>
      </c>
      <c r="R427" s="22">
        <v>17144</v>
      </c>
      <c r="S427" s="22">
        <f t="shared" si="79"/>
        <v>700</v>
      </c>
      <c r="T427" s="76">
        <f t="shared" si="80"/>
        <v>4.6137621935143688E-2</v>
      </c>
      <c r="U427" s="64">
        <v>566</v>
      </c>
      <c r="V427" s="74">
        <f t="shared" si="75"/>
        <v>15917</v>
      </c>
      <c r="W427" s="70">
        <f t="shared" si="81"/>
        <v>1871.4843040000001</v>
      </c>
      <c r="X427" s="70">
        <f t="shared" si="83"/>
        <v>1664.28</v>
      </c>
      <c r="Y427" s="70">
        <f t="shared" si="82"/>
        <v>12381.235696</v>
      </c>
    </row>
    <row r="428" spans="1:25" x14ac:dyDescent="0.3">
      <c r="A428" s="4">
        <v>719</v>
      </c>
      <c r="B428" s="54">
        <v>1056</v>
      </c>
      <c r="C428" s="52" t="s">
        <v>2772</v>
      </c>
      <c r="D428" s="58" t="s">
        <v>882</v>
      </c>
      <c r="E428" s="7">
        <v>39371</v>
      </c>
      <c r="F428" s="5" t="str">
        <f t="shared" si="84"/>
        <v>STIPEJAL</v>
      </c>
      <c r="G428" s="6" t="s">
        <v>807</v>
      </c>
      <c r="H428" s="6" t="s">
        <v>852</v>
      </c>
      <c r="I428" s="8" t="s">
        <v>667</v>
      </c>
      <c r="J428" s="5" t="s">
        <v>39</v>
      </c>
      <c r="K428" s="5" t="str">
        <f t="shared" si="77"/>
        <v>1 2 22 4 PR24 23</v>
      </c>
      <c r="L428" s="21" t="s">
        <v>1209</v>
      </c>
      <c r="M428" s="22">
        <v>14472</v>
      </c>
      <c r="N428" s="22">
        <v>1093</v>
      </c>
      <c r="O428" s="22">
        <v>879</v>
      </c>
      <c r="P428" s="22">
        <f t="shared" si="78"/>
        <v>16444</v>
      </c>
      <c r="Q428" s="22">
        <v>15172</v>
      </c>
      <c r="R428" s="22">
        <v>17144</v>
      </c>
      <c r="S428" s="22">
        <f t="shared" si="79"/>
        <v>700</v>
      </c>
      <c r="T428" s="76">
        <f t="shared" si="80"/>
        <v>4.6137621935143688E-2</v>
      </c>
      <c r="U428" s="64">
        <v>566</v>
      </c>
      <c r="V428" s="74">
        <f t="shared" si="75"/>
        <v>15917</v>
      </c>
      <c r="W428" s="70">
        <f t="shared" si="81"/>
        <v>1871.4843040000001</v>
      </c>
      <c r="X428" s="70">
        <f t="shared" si="83"/>
        <v>1664.28</v>
      </c>
      <c r="Y428" s="70">
        <f t="shared" si="82"/>
        <v>12381.235696</v>
      </c>
    </row>
    <row r="429" spans="1:25" x14ac:dyDescent="0.3">
      <c r="A429" s="4">
        <v>720</v>
      </c>
      <c r="B429" s="54">
        <v>1042</v>
      </c>
      <c r="C429" s="52" t="s">
        <v>2773</v>
      </c>
      <c r="D429" s="58" t="s">
        <v>883</v>
      </c>
      <c r="E429" s="7">
        <v>43116</v>
      </c>
      <c r="F429" s="5" t="str">
        <f t="shared" si="84"/>
        <v>SIEIPEJAL</v>
      </c>
      <c r="G429" s="6" t="s">
        <v>807</v>
      </c>
      <c r="H429" s="6" t="s">
        <v>852</v>
      </c>
      <c r="I429" s="8" t="s">
        <v>884</v>
      </c>
      <c r="J429" s="5" t="s">
        <v>39</v>
      </c>
      <c r="K429" s="5" t="str">
        <f t="shared" si="77"/>
        <v>1 2 22 4 PR24 23</v>
      </c>
      <c r="L429" s="21" t="s">
        <v>1209</v>
      </c>
      <c r="M429" s="22">
        <v>14472</v>
      </c>
      <c r="N429" s="22">
        <v>1093</v>
      </c>
      <c r="O429" s="22">
        <v>879</v>
      </c>
      <c r="P429" s="22">
        <f t="shared" si="78"/>
        <v>16444</v>
      </c>
      <c r="Q429" s="22">
        <v>15172</v>
      </c>
      <c r="R429" s="22">
        <v>17144</v>
      </c>
      <c r="S429" s="22">
        <f t="shared" si="79"/>
        <v>700</v>
      </c>
      <c r="T429" s="76">
        <f t="shared" si="80"/>
        <v>4.6137621935143688E-2</v>
      </c>
      <c r="U429" s="64">
        <v>0</v>
      </c>
      <c r="V429" s="74">
        <f t="shared" si="75"/>
        <v>15351</v>
      </c>
      <c r="W429" s="70">
        <f t="shared" si="81"/>
        <v>1770.057104</v>
      </c>
      <c r="X429" s="70">
        <f t="shared" si="83"/>
        <v>1664.28</v>
      </c>
      <c r="Y429" s="70">
        <f t="shared" si="82"/>
        <v>11916.662896</v>
      </c>
    </row>
    <row r="430" spans="1:25" x14ac:dyDescent="0.3">
      <c r="A430" s="4">
        <v>721</v>
      </c>
      <c r="B430" s="54">
        <v>1374</v>
      </c>
      <c r="C430" s="52" t="s">
        <v>2774</v>
      </c>
      <c r="D430" s="58" t="s">
        <v>885</v>
      </c>
      <c r="E430" s="7">
        <v>43132</v>
      </c>
      <c r="F430" s="5" t="str">
        <f t="shared" si="84"/>
        <v>SIEIPEJAL</v>
      </c>
      <c r="G430" s="6" t="s">
        <v>807</v>
      </c>
      <c r="H430" s="6" t="s">
        <v>852</v>
      </c>
      <c r="I430" s="8" t="s">
        <v>886</v>
      </c>
      <c r="J430" s="5" t="s">
        <v>39</v>
      </c>
      <c r="K430" s="5" t="str">
        <f t="shared" si="77"/>
        <v>1 2 22 4 PR24 23</v>
      </c>
      <c r="L430" s="21" t="s">
        <v>1209</v>
      </c>
      <c r="M430" s="22">
        <v>14472</v>
      </c>
      <c r="N430" s="22">
        <v>1093</v>
      </c>
      <c r="O430" s="22">
        <v>879</v>
      </c>
      <c r="P430" s="22">
        <f t="shared" si="78"/>
        <v>16444</v>
      </c>
      <c r="Q430" s="22">
        <v>15172</v>
      </c>
      <c r="R430" s="22">
        <v>17144</v>
      </c>
      <c r="S430" s="22">
        <f t="shared" si="79"/>
        <v>700</v>
      </c>
      <c r="T430" s="76">
        <f t="shared" si="80"/>
        <v>4.6137621935143688E-2</v>
      </c>
      <c r="U430" s="64">
        <v>0</v>
      </c>
      <c r="V430" s="74">
        <f t="shared" si="75"/>
        <v>15351</v>
      </c>
      <c r="W430" s="70">
        <f t="shared" si="81"/>
        <v>1770.057104</v>
      </c>
      <c r="X430" s="70">
        <f t="shared" si="83"/>
        <v>1664.28</v>
      </c>
      <c r="Y430" s="70">
        <f t="shared" si="82"/>
        <v>11916.662896</v>
      </c>
    </row>
    <row r="431" spans="1:25" x14ac:dyDescent="0.3">
      <c r="A431" s="4">
        <v>765</v>
      </c>
      <c r="B431" s="54">
        <v>1313</v>
      </c>
      <c r="C431" s="52" t="s">
        <v>2807</v>
      </c>
      <c r="D431" s="59" t="s">
        <v>921</v>
      </c>
      <c r="E431" s="7">
        <v>43116</v>
      </c>
      <c r="F431" s="5" t="str">
        <f t="shared" si="84"/>
        <v>SIEIPEJAL</v>
      </c>
      <c r="G431" s="6" t="s">
        <v>807</v>
      </c>
      <c r="H431" s="8" t="s">
        <v>908</v>
      </c>
      <c r="I431" s="8" t="s">
        <v>884</v>
      </c>
      <c r="J431" s="5" t="s">
        <v>39</v>
      </c>
      <c r="K431" s="5" t="str">
        <f t="shared" si="77"/>
        <v>1 2 22 4 PR24 24</v>
      </c>
      <c r="L431" s="21" t="s">
        <v>1209</v>
      </c>
      <c r="M431" s="22">
        <v>14472</v>
      </c>
      <c r="N431" s="22">
        <v>1093</v>
      </c>
      <c r="O431" s="22">
        <v>879</v>
      </c>
      <c r="P431" s="22">
        <f t="shared" si="78"/>
        <v>16444</v>
      </c>
      <c r="Q431" s="22">
        <v>15172</v>
      </c>
      <c r="R431" s="22">
        <v>17144</v>
      </c>
      <c r="S431" s="22">
        <f t="shared" si="79"/>
        <v>700</v>
      </c>
      <c r="T431" s="76">
        <f t="shared" si="80"/>
        <v>4.6137621935143688E-2</v>
      </c>
      <c r="U431" s="64">
        <v>0</v>
      </c>
      <c r="V431" s="74">
        <f t="shared" si="75"/>
        <v>15351</v>
      </c>
      <c r="W431" s="70">
        <f t="shared" si="81"/>
        <v>1770.057104</v>
      </c>
      <c r="X431" s="70">
        <f t="shared" si="83"/>
        <v>1664.28</v>
      </c>
      <c r="Y431" s="70">
        <f t="shared" si="82"/>
        <v>11916.662896</v>
      </c>
    </row>
    <row r="432" spans="1:25" x14ac:dyDescent="0.3">
      <c r="A432" s="4">
        <v>823</v>
      </c>
      <c r="B432" s="54">
        <v>1478</v>
      </c>
      <c r="C432" s="52" t="s">
        <v>2853</v>
      </c>
      <c r="D432" s="59" t="s">
        <v>964</v>
      </c>
      <c r="E432" s="7">
        <v>43147</v>
      </c>
      <c r="F432" s="5" t="str">
        <f t="shared" si="84"/>
        <v>STIPEJAL</v>
      </c>
      <c r="G432" s="6" t="s">
        <v>807</v>
      </c>
      <c r="H432" s="8" t="s">
        <v>938</v>
      </c>
      <c r="I432" s="8" t="s">
        <v>884</v>
      </c>
      <c r="J432" s="5" t="s">
        <v>39</v>
      </c>
      <c r="K432" s="5" t="str">
        <f t="shared" si="77"/>
        <v>1 2 22 4 PR24 89</v>
      </c>
      <c r="L432" s="21" t="s">
        <v>1209</v>
      </c>
      <c r="M432" s="22">
        <v>14472</v>
      </c>
      <c r="N432" s="22">
        <v>1093</v>
      </c>
      <c r="O432" s="22">
        <v>879</v>
      </c>
      <c r="P432" s="22">
        <f t="shared" si="78"/>
        <v>16444</v>
      </c>
      <c r="Q432" s="22">
        <v>15172</v>
      </c>
      <c r="R432" s="22">
        <v>17144</v>
      </c>
      <c r="S432" s="22">
        <f t="shared" si="79"/>
        <v>700</v>
      </c>
      <c r="T432" s="76">
        <f t="shared" si="80"/>
        <v>4.6137621935143688E-2</v>
      </c>
      <c r="U432" s="64">
        <v>0</v>
      </c>
      <c r="V432" s="74">
        <f t="shared" si="75"/>
        <v>15351</v>
      </c>
      <c r="W432" s="70">
        <f t="shared" si="81"/>
        <v>1770.057104</v>
      </c>
      <c r="X432" s="70">
        <f t="shared" si="83"/>
        <v>1664.28</v>
      </c>
      <c r="Y432" s="70">
        <f t="shared" si="82"/>
        <v>11916.662896</v>
      </c>
    </row>
    <row r="433" spans="1:25" x14ac:dyDescent="0.3">
      <c r="A433" s="4">
        <v>824</v>
      </c>
      <c r="B433" s="54">
        <v>1481</v>
      </c>
      <c r="C433" s="52" t="s">
        <v>2854</v>
      </c>
      <c r="D433" s="59" t="s">
        <v>965</v>
      </c>
      <c r="E433" s="7">
        <v>43147</v>
      </c>
      <c r="F433" s="5" t="str">
        <f t="shared" si="84"/>
        <v>SIEIPEJAL</v>
      </c>
      <c r="G433" s="6" t="s">
        <v>807</v>
      </c>
      <c r="H433" s="8" t="s">
        <v>938</v>
      </c>
      <c r="I433" s="8" t="s">
        <v>884</v>
      </c>
      <c r="J433" s="5" t="s">
        <v>39</v>
      </c>
      <c r="K433" s="5" t="str">
        <f t="shared" si="77"/>
        <v>1 2 22 4 PR24 89</v>
      </c>
      <c r="L433" s="21" t="s">
        <v>1209</v>
      </c>
      <c r="M433" s="22">
        <v>14472</v>
      </c>
      <c r="N433" s="22">
        <v>1093</v>
      </c>
      <c r="O433" s="22">
        <v>879</v>
      </c>
      <c r="P433" s="22">
        <f t="shared" si="78"/>
        <v>16444</v>
      </c>
      <c r="Q433" s="22">
        <v>15172</v>
      </c>
      <c r="R433" s="22">
        <v>17144</v>
      </c>
      <c r="S433" s="22">
        <f t="shared" si="79"/>
        <v>700</v>
      </c>
      <c r="T433" s="76">
        <f t="shared" si="80"/>
        <v>4.6137621935143688E-2</v>
      </c>
      <c r="U433" s="64">
        <v>0</v>
      </c>
      <c r="V433" s="74">
        <f t="shared" si="75"/>
        <v>15351</v>
      </c>
      <c r="W433" s="70">
        <f t="shared" si="81"/>
        <v>1770.057104</v>
      </c>
      <c r="X433" s="70">
        <f t="shared" si="83"/>
        <v>1664.28</v>
      </c>
      <c r="Y433" s="70">
        <f t="shared" si="82"/>
        <v>11916.662896</v>
      </c>
    </row>
    <row r="434" spans="1:25" x14ac:dyDescent="0.3">
      <c r="A434" s="4">
        <v>825</v>
      </c>
      <c r="B434" s="54">
        <v>1521</v>
      </c>
      <c r="C434" s="52" t="s">
        <v>2855</v>
      </c>
      <c r="D434" s="59" t="s">
        <v>966</v>
      </c>
      <c r="E434" s="7">
        <v>43147</v>
      </c>
      <c r="F434" s="5" t="str">
        <f t="shared" si="84"/>
        <v>SIEIPEJAL</v>
      </c>
      <c r="G434" s="6" t="s">
        <v>807</v>
      </c>
      <c r="H434" s="8" t="s">
        <v>938</v>
      </c>
      <c r="I434" s="8" t="s">
        <v>884</v>
      </c>
      <c r="J434" s="5" t="s">
        <v>39</v>
      </c>
      <c r="K434" s="5" t="str">
        <f t="shared" si="77"/>
        <v>1 2 22 4 PR24 89</v>
      </c>
      <c r="L434" s="21" t="s">
        <v>1209</v>
      </c>
      <c r="M434" s="22">
        <v>14472</v>
      </c>
      <c r="N434" s="22">
        <v>1093</v>
      </c>
      <c r="O434" s="22">
        <v>879</v>
      </c>
      <c r="P434" s="22">
        <f t="shared" si="78"/>
        <v>16444</v>
      </c>
      <c r="Q434" s="22">
        <v>15172</v>
      </c>
      <c r="R434" s="22">
        <v>17144</v>
      </c>
      <c r="S434" s="22">
        <f t="shared" si="79"/>
        <v>700</v>
      </c>
      <c r="T434" s="76">
        <f t="shared" si="80"/>
        <v>4.6137621935143688E-2</v>
      </c>
      <c r="U434" s="64">
        <v>0</v>
      </c>
      <c r="V434" s="74">
        <f t="shared" si="75"/>
        <v>15351</v>
      </c>
      <c r="W434" s="70">
        <f t="shared" si="81"/>
        <v>1770.057104</v>
      </c>
      <c r="X434" s="70">
        <f t="shared" si="83"/>
        <v>1664.28</v>
      </c>
      <c r="Y434" s="70">
        <f t="shared" si="82"/>
        <v>11916.662896</v>
      </c>
    </row>
    <row r="435" spans="1:25" x14ac:dyDescent="0.3">
      <c r="A435" s="4">
        <v>505</v>
      </c>
      <c r="B435" s="54">
        <v>1913</v>
      </c>
      <c r="C435" s="72" t="s">
        <v>2579</v>
      </c>
      <c r="D435" s="58" t="s">
        <v>650</v>
      </c>
      <c r="E435" s="7">
        <v>42522</v>
      </c>
      <c r="F435" s="5" t="str">
        <f t="shared" si="84"/>
        <v>N/A</v>
      </c>
      <c r="G435" s="8" t="s">
        <v>602</v>
      </c>
      <c r="H435" s="8" t="s">
        <v>624</v>
      </c>
      <c r="I435" s="6" t="s">
        <v>98</v>
      </c>
      <c r="J435" s="5" t="s">
        <v>19</v>
      </c>
      <c r="K435" s="5" t="str">
        <f t="shared" si="77"/>
        <v>1 2 08 3 PR17 83</v>
      </c>
      <c r="L435" s="21" t="s">
        <v>1210</v>
      </c>
      <c r="M435" s="22">
        <v>6285</v>
      </c>
      <c r="N435" s="22">
        <v>0</v>
      </c>
      <c r="O435" s="22">
        <v>0</v>
      </c>
      <c r="P435" s="22">
        <f t="shared" si="78"/>
        <v>6285</v>
      </c>
      <c r="Q435" s="22">
        <v>6585</v>
      </c>
      <c r="R435" s="22">
        <v>6585</v>
      </c>
      <c r="S435" s="22">
        <f t="shared" si="79"/>
        <v>300</v>
      </c>
      <c r="T435" s="76">
        <f t="shared" si="80"/>
        <v>4.5558086560364468E-2</v>
      </c>
      <c r="U435" s="64">
        <v>0</v>
      </c>
      <c r="V435" s="74">
        <f t="shared" si="75"/>
        <v>6285</v>
      </c>
      <c r="W435" s="70">
        <f t="shared" si="81"/>
        <v>409.83081599999997</v>
      </c>
      <c r="X435" s="70">
        <v>0</v>
      </c>
      <c r="Y435" s="70">
        <f t="shared" si="82"/>
        <v>5875.1691840000003</v>
      </c>
    </row>
    <row r="436" spans="1:25" x14ac:dyDescent="0.3">
      <c r="A436" s="4">
        <v>506</v>
      </c>
      <c r="B436" s="54">
        <v>0</v>
      </c>
      <c r="C436" s="52" t="s">
        <v>2110</v>
      </c>
      <c r="D436" s="58" t="s">
        <v>16</v>
      </c>
      <c r="E436" s="7">
        <v>43830</v>
      </c>
      <c r="F436" s="5" t="str">
        <f t="shared" si="84"/>
        <v>N/A</v>
      </c>
      <c r="G436" s="8" t="s">
        <v>602</v>
      </c>
      <c r="H436" s="8" t="s">
        <v>624</v>
      </c>
      <c r="I436" s="6" t="s">
        <v>98</v>
      </c>
      <c r="J436" s="5" t="s">
        <v>19</v>
      </c>
      <c r="K436" s="5" t="str">
        <f t="shared" si="77"/>
        <v>1 2 08 3 PR17 83</v>
      </c>
      <c r="L436" s="21" t="s">
        <v>1210</v>
      </c>
      <c r="M436" s="22">
        <v>6285</v>
      </c>
      <c r="N436" s="22">
        <v>0</v>
      </c>
      <c r="O436" s="22">
        <v>0</v>
      </c>
      <c r="P436" s="22">
        <f t="shared" si="78"/>
        <v>6285</v>
      </c>
      <c r="Q436" s="22">
        <v>6585</v>
      </c>
      <c r="R436" s="22">
        <v>6585</v>
      </c>
      <c r="S436" s="22">
        <f t="shared" si="79"/>
        <v>300</v>
      </c>
      <c r="T436" s="76">
        <f t="shared" si="80"/>
        <v>4.5558086560364468E-2</v>
      </c>
      <c r="U436" s="64">
        <v>0</v>
      </c>
      <c r="V436" s="74">
        <f t="shared" si="75"/>
        <v>6285</v>
      </c>
      <c r="W436" s="70">
        <f t="shared" si="81"/>
        <v>409.83081599999997</v>
      </c>
      <c r="X436" s="70">
        <v>0</v>
      </c>
      <c r="Y436" s="70">
        <f t="shared" si="82"/>
        <v>5875.1691840000003</v>
      </c>
    </row>
    <row r="437" spans="1:25" x14ac:dyDescent="0.3">
      <c r="A437" s="4">
        <v>618</v>
      </c>
      <c r="B437" s="54">
        <v>2272</v>
      </c>
      <c r="C437" s="72" t="s">
        <v>2681</v>
      </c>
      <c r="D437" s="59" t="s">
        <v>775</v>
      </c>
      <c r="E437" s="7">
        <v>43565</v>
      </c>
      <c r="F437" s="5" t="str">
        <f t="shared" si="84"/>
        <v>N/A</v>
      </c>
      <c r="G437" s="8" t="s">
        <v>602</v>
      </c>
      <c r="H437" s="8" t="s">
        <v>734</v>
      </c>
      <c r="I437" s="8" t="s">
        <v>98</v>
      </c>
      <c r="J437" s="5" t="s">
        <v>19</v>
      </c>
      <c r="K437" s="5" t="str">
        <f t="shared" si="77"/>
        <v>1 2 08 3 PR19 84</v>
      </c>
      <c r="L437" s="21" t="s">
        <v>1210</v>
      </c>
      <c r="M437" s="22">
        <v>6285</v>
      </c>
      <c r="N437" s="22">
        <v>0</v>
      </c>
      <c r="O437" s="22">
        <v>0</v>
      </c>
      <c r="P437" s="22">
        <f t="shared" si="78"/>
        <v>6285</v>
      </c>
      <c r="Q437" s="22">
        <v>6585</v>
      </c>
      <c r="R437" s="22">
        <v>6585</v>
      </c>
      <c r="S437" s="22">
        <f t="shared" si="79"/>
        <v>300</v>
      </c>
      <c r="T437" s="76">
        <f t="shared" si="80"/>
        <v>4.5558086560364468E-2</v>
      </c>
      <c r="U437" s="64">
        <v>0</v>
      </c>
      <c r="V437" s="74">
        <f t="shared" si="75"/>
        <v>6285</v>
      </c>
      <c r="W437" s="70">
        <f t="shared" si="81"/>
        <v>409.83081599999997</v>
      </c>
      <c r="X437" s="70">
        <v>0</v>
      </c>
      <c r="Y437" s="70">
        <f t="shared" si="82"/>
        <v>5875.1691840000003</v>
      </c>
    </row>
    <row r="438" spans="1:25" x14ac:dyDescent="0.3">
      <c r="A438" s="4">
        <v>619</v>
      </c>
      <c r="B438" s="54">
        <v>2003</v>
      </c>
      <c r="C438" s="72" t="s">
        <v>2682</v>
      </c>
      <c r="D438" s="58" t="s">
        <v>776</v>
      </c>
      <c r="E438" s="7">
        <v>43031</v>
      </c>
      <c r="F438" s="5" t="str">
        <f t="shared" si="84"/>
        <v>N/A</v>
      </c>
      <c r="G438" s="8" t="s">
        <v>602</v>
      </c>
      <c r="H438" s="8" t="s">
        <v>734</v>
      </c>
      <c r="I438" s="8" t="s">
        <v>98</v>
      </c>
      <c r="J438" s="5" t="s">
        <v>19</v>
      </c>
      <c r="K438" s="5" t="str">
        <f t="shared" si="77"/>
        <v>1 2 08 3 PR19 84</v>
      </c>
      <c r="L438" s="21" t="s">
        <v>1210</v>
      </c>
      <c r="M438" s="22">
        <v>6285</v>
      </c>
      <c r="N438" s="22">
        <v>0</v>
      </c>
      <c r="O438" s="22">
        <v>0</v>
      </c>
      <c r="P438" s="22">
        <f t="shared" si="78"/>
        <v>6285</v>
      </c>
      <c r="Q438" s="22">
        <v>6585</v>
      </c>
      <c r="R438" s="22">
        <v>6585</v>
      </c>
      <c r="S438" s="22">
        <f t="shared" si="79"/>
        <v>300</v>
      </c>
      <c r="T438" s="76">
        <f t="shared" si="80"/>
        <v>4.5558086560364468E-2</v>
      </c>
      <c r="U438" s="64">
        <v>0</v>
      </c>
      <c r="V438" s="74">
        <f t="shared" si="75"/>
        <v>6285</v>
      </c>
      <c r="W438" s="70">
        <f t="shared" si="81"/>
        <v>409.83081599999997</v>
      </c>
      <c r="X438" s="70">
        <v>0</v>
      </c>
      <c r="Y438" s="70">
        <f t="shared" si="82"/>
        <v>5875.1691840000003</v>
      </c>
    </row>
    <row r="439" spans="1:25" x14ac:dyDescent="0.3">
      <c r="A439" s="4">
        <v>620</v>
      </c>
      <c r="B439" s="54">
        <v>1818</v>
      </c>
      <c r="C439" s="72" t="s">
        <v>2683</v>
      </c>
      <c r="D439" s="58" t="s">
        <v>777</v>
      </c>
      <c r="E439" s="7">
        <v>42156</v>
      </c>
      <c r="F439" s="5" t="str">
        <f t="shared" si="84"/>
        <v>N/A</v>
      </c>
      <c r="G439" s="8" t="s">
        <v>602</v>
      </c>
      <c r="H439" s="8" t="s">
        <v>734</v>
      </c>
      <c r="I439" s="8" t="s">
        <v>98</v>
      </c>
      <c r="J439" s="5" t="s">
        <v>19</v>
      </c>
      <c r="K439" s="5" t="str">
        <f t="shared" si="77"/>
        <v>1 2 08 3 PR19 84</v>
      </c>
      <c r="L439" s="21" t="s">
        <v>1210</v>
      </c>
      <c r="M439" s="22">
        <v>6285</v>
      </c>
      <c r="N439" s="22">
        <v>0</v>
      </c>
      <c r="O439" s="22">
        <v>0</v>
      </c>
      <c r="P439" s="22">
        <f t="shared" si="78"/>
        <v>6285</v>
      </c>
      <c r="Q439" s="22">
        <v>6585</v>
      </c>
      <c r="R439" s="22">
        <v>6585</v>
      </c>
      <c r="S439" s="22">
        <f t="shared" si="79"/>
        <v>300</v>
      </c>
      <c r="T439" s="76">
        <f t="shared" si="80"/>
        <v>4.5558086560364468E-2</v>
      </c>
      <c r="U439" s="64">
        <v>0</v>
      </c>
      <c r="V439" s="74">
        <f t="shared" si="75"/>
        <v>6285</v>
      </c>
      <c r="W439" s="70">
        <f t="shared" si="81"/>
        <v>409.83081599999997</v>
      </c>
      <c r="X439" s="70">
        <v>0</v>
      </c>
      <c r="Y439" s="70">
        <f t="shared" si="82"/>
        <v>5875.1691840000003</v>
      </c>
    </row>
    <row r="440" spans="1:25" x14ac:dyDescent="0.3">
      <c r="A440" s="4">
        <v>621</v>
      </c>
      <c r="B440" s="54">
        <v>1937</v>
      </c>
      <c r="C440" s="72" t="s">
        <v>2684</v>
      </c>
      <c r="D440" s="58" t="s">
        <v>778</v>
      </c>
      <c r="E440" s="7">
        <v>42614</v>
      </c>
      <c r="F440" s="5" t="str">
        <f t="shared" si="84"/>
        <v>N/A</v>
      </c>
      <c r="G440" s="8" t="s">
        <v>602</v>
      </c>
      <c r="H440" s="8" t="s">
        <v>734</v>
      </c>
      <c r="I440" s="8" t="s">
        <v>98</v>
      </c>
      <c r="J440" s="5" t="s">
        <v>19</v>
      </c>
      <c r="K440" s="5" t="str">
        <f t="shared" si="77"/>
        <v>1 2 08 3 PR19 84</v>
      </c>
      <c r="L440" s="21" t="s">
        <v>1210</v>
      </c>
      <c r="M440" s="22">
        <v>6285</v>
      </c>
      <c r="N440" s="22">
        <v>0</v>
      </c>
      <c r="O440" s="22">
        <v>0</v>
      </c>
      <c r="P440" s="22">
        <f t="shared" si="78"/>
        <v>6285</v>
      </c>
      <c r="Q440" s="22">
        <v>6585</v>
      </c>
      <c r="R440" s="22">
        <v>6585</v>
      </c>
      <c r="S440" s="22">
        <f t="shared" si="79"/>
        <v>300</v>
      </c>
      <c r="T440" s="76">
        <f t="shared" si="80"/>
        <v>4.5558086560364468E-2</v>
      </c>
      <c r="U440" s="64">
        <v>0</v>
      </c>
      <c r="V440" s="74">
        <f t="shared" si="75"/>
        <v>6285</v>
      </c>
      <c r="W440" s="70">
        <f t="shared" si="81"/>
        <v>409.83081599999997</v>
      </c>
      <c r="X440" s="70">
        <v>0</v>
      </c>
      <c r="Y440" s="70">
        <f t="shared" si="82"/>
        <v>5875.1691840000003</v>
      </c>
    </row>
    <row r="441" spans="1:25" x14ac:dyDescent="0.3">
      <c r="A441" s="4">
        <v>622</v>
      </c>
      <c r="B441" s="54">
        <v>1869</v>
      </c>
      <c r="C441" s="72" t="s">
        <v>2685</v>
      </c>
      <c r="D441" s="58" t="s">
        <v>779</v>
      </c>
      <c r="E441" s="7">
        <v>43571</v>
      </c>
      <c r="F441" s="5" t="str">
        <f t="shared" si="84"/>
        <v>N/A</v>
      </c>
      <c r="G441" s="8" t="s">
        <v>602</v>
      </c>
      <c r="H441" s="8" t="s">
        <v>734</v>
      </c>
      <c r="I441" s="8" t="s">
        <v>98</v>
      </c>
      <c r="J441" s="5" t="s">
        <v>19</v>
      </c>
      <c r="K441" s="5" t="str">
        <f t="shared" si="77"/>
        <v>1 2 08 3 PR19 84</v>
      </c>
      <c r="L441" s="21" t="s">
        <v>1210</v>
      </c>
      <c r="M441" s="22">
        <v>6285</v>
      </c>
      <c r="N441" s="22">
        <v>0</v>
      </c>
      <c r="O441" s="22">
        <v>0</v>
      </c>
      <c r="P441" s="22">
        <f t="shared" si="78"/>
        <v>6285</v>
      </c>
      <c r="Q441" s="22">
        <v>6585</v>
      </c>
      <c r="R441" s="22">
        <v>6585</v>
      </c>
      <c r="S441" s="22">
        <f t="shared" si="79"/>
        <v>300</v>
      </c>
      <c r="T441" s="76">
        <f t="shared" si="80"/>
        <v>4.5558086560364468E-2</v>
      </c>
      <c r="U441" s="64">
        <v>0</v>
      </c>
      <c r="V441" s="74">
        <f t="shared" si="75"/>
        <v>6285</v>
      </c>
      <c r="W441" s="70">
        <f t="shared" si="81"/>
        <v>409.83081599999997</v>
      </c>
      <c r="X441" s="70">
        <v>0</v>
      </c>
      <c r="Y441" s="70">
        <f t="shared" si="82"/>
        <v>5875.1691840000003</v>
      </c>
    </row>
    <row r="442" spans="1:25" x14ac:dyDescent="0.3">
      <c r="A442" s="4">
        <v>130</v>
      </c>
      <c r="B442" s="54">
        <v>168</v>
      </c>
      <c r="C442" s="52" t="s">
        <v>2229</v>
      </c>
      <c r="D442" s="58" t="s">
        <v>176</v>
      </c>
      <c r="E442" s="7">
        <v>34183</v>
      </c>
      <c r="F442" s="5" t="str">
        <f t="shared" si="84"/>
        <v>SIEIPEJAL</v>
      </c>
      <c r="G442" s="8" t="s">
        <v>131</v>
      </c>
      <c r="H442" s="6" t="s">
        <v>158</v>
      </c>
      <c r="I442" s="8" t="s">
        <v>177</v>
      </c>
      <c r="J442" s="5" t="s">
        <v>39</v>
      </c>
      <c r="K442" s="5" t="str">
        <f t="shared" si="77"/>
        <v>1 1 04 2 PR12 75</v>
      </c>
      <c r="L442" s="21" t="s">
        <v>1210</v>
      </c>
      <c r="M442" s="22">
        <v>14778</v>
      </c>
      <c r="N442" s="22">
        <v>1000</v>
      </c>
      <c r="O442" s="22">
        <v>955</v>
      </c>
      <c r="P442" s="22">
        <f t="shared" si="78"/>
        <v>16733</v>
      </c>
      <c r="Q442" s="22">
        <v>15478</v>
      </c>
      <c r="R442" s="22">
        <v>17433</v>
      </c>
      <c r="S442" s="22">
        <f t="shared" si="79"/>
        <v>700</v>
      </c>
      <c r="T442" s="76">
        <f t="shared" si="80"/>
        <v>4.5225481328336994E-2</v>
      </c>
      <c r="U442" s="64">
        <v>850</v>
      </c>
      <c r="V442" s="74">
        <f t="shared" si="75"/>
        <v>16583</v>
      </c>
      <c r="W442" s="70">
        <f t="shared" si="81"/>
        <v>1990.8315040000002</v>
      </c>
      <c r="X442" s="70">
        <f t="shared" ref="X442:X456" si="85">M442*11.5%</f>
        <v>1699.47</v>
      </c>
      <c r="Y442" s="70">
        <f t="shared" si="82"/>
        <v>12892.698496000001</v>
      </c>
    </row>
    <row r="443" spans="1:25" x14ac:dyDescent="0.3">
      <c r="A443" s="4">
        <v>155</v>
      </c>
      <c r="B443" s="54">
        <v>1363</v>
      </c>
      <c r="C443" s="52" t="s">
        <v>2253</v>
      </c>
      <c r="D443" s="58" t="s">
        <v>214</v>
      </c>
      <c r="E443" s="7">
        <v>40618</v>
      </c>
      <c r="F443" s="5" t="str">
        <f t="shared" si="84"/>
        <v>SIEIPEJAL</v>
      </c>
      <c r="G443" s="6" t="s">
        <v>180</v>
      </c>
      <c r="H443" s="6" t="s">
        <v>208</v>
      </c>
      <c r="I443" s="8" t="s">
        <v>177</v>
      </c>
      <c r="J443" s="5" t="s">
        <v>39</v>
      </c>
      <c r="K443" s="5" t="str">
        <f t="shared" si="77"/>
        <v>1 1 05 1 PR02 16</v>
      </c>
      <c r="L443" s="21" t="s">
        <v>1210</v>
      </c>
      <c r="M443" s="22">
        <v>14778</v>
      </c>
      <c r="N443" s="22">
        <v>1000</v>
      </c>
      <c r="O443" s="22">
        <v>955</v>
      </c>
      <c r="P443" s="22">
        <f t="shared" si="78"/>
        <v>16733</v>
      </c>
      <c r="Q443" s="22">
        <v>15478</v>
      </c>
      <c r="R443" s="22">
        <v>17433</v>
      </c>
      <c r="S443" s="22">
        <f t="shared" si="79"/>
        <v>700</v>
      </c>
      <c r="T443" s="76">
        <f t="shared" si="80"/>
        <v>4.5225481328336994E-2</v>
      </c>
      <c r="U443" s="64">
        <v>425</v>
      </c>
      <c r="V443" s="74">
        <f t="shared" si="75"/>
        <v>16158</v>
      </c>
      <c r="W443" s="70">
        <f t="shared" si="81"/>
        <v>1914.6715040000001</v>
      </c>
      <c r="X443" s="70">
        <f t="shared" si="85"/>
        <v>1699.47</v>
      </c>
      <c r="Y443" s="70">
        <f t="shared" si="82"/>
        <v>12543.858496000001</v>
      </c>
    </row>
    <row r="444" spans="1:25" x14ac:dyDescent="0.3">
      <c r="A444" s="4">
        <v>196</v>
      </c>
      <c r="B444" s="54">
        <v>144</v>
      </c>
      <c r="C444" s="52" t="s">
        <v>2291</v>
      </c>
      <c r="D444" s="58" t="s">
        <v>269</v>
      </c>
      <c r="E444" s="7">
        <v>33803</v>
      </c>
      <c r="F444" s="5" t="str">
        <f t="shared" si="84"/>
        <v>STIPEJAL</v>
      </c>
      <c r="G444" s="8" t="s">
        <v>180</v>
      </c>
      <c r="H444" s="8" t="s">
        <v>247</v>
      </c>
      <c r="I444" s="8" t="s">
        <v>177</v>
      </c>
      <c r="J444" s="5" t="s">
        <v>39</v>
      </c>
      <c r="K444" s="5" t="str">
        <f t="shared" si="77"/>
        <v>1 1 05 2 PR09 68</v>
      </c>
      <c r="L444" s="21" t="s">
        <v>1210</v>
      </c>
      <c r="M444" s="22">
        <v>14778</v>
      </c>
      <c r="N444" s="22">
        <v>1000</v>
      </c>
      <c r="O444" s="22">
        <v>955</v>
      </c>
      <c r="P444" s="22">
        <f t="shared" si="78"/>
        <v>16733</v>
      </c>
      <c r="Q444" s="22">
        <v>15478</v>
      </c>
      <c r="R444" s="22">
        <v>17433</v>
      </c>
      <c r="S444" s="22">
        <f t="shared" si="79"/>
        <v>700</v>
      </c>
      <c r="T444" s="76">
        <f t="shared" si="80"/>
        <v>4.5225481328336994E-2</v>
      </c>
      <c r="U444" s="64">
        <v>850</v>
      </c>
      <c r="V444" s="74">
        <f t="shared" si="75"/>
        <v>16583</v>
      </c>
      <c r="W444" s="70">
        <f t="shared" si="81"/>
        <v>1990.8315040000002</v>
      </c>
      <c r="X444" s="70">
        <f t="shared" si="85"/>
        <v>1699.47</v>
      </c>
      <c r="Y444" s="70">
        <f t="shared" si="82"/>
        <v>12892.698496000001</v>
      </c>
    </row>
    <row r="445" spans="1:25" x14ac:dyDescent="0.3">
      <c r="A445" s="4">
        <v>226</v>
      </c>
      <c r="B445" s="54">
        <v>512</v>
      </c>
      <c r="C445" s="52" t="s">
        <v>2319</v>
      </c>
      <c r="D445" s="58" t="s">
        <v>307</v>
      </c>
      <c r="E445" s="7">
        <v>36404</v>
      </c>
      <c r="F445" s="5" t="str">
        <f t="shared" si="84"/>
        <v>STIPEJAL</v>
      </c>
      <c r="G445" s="8" t="s">
        <v>180</v>
      </c>
      <c r="H445" s="8" t="s">
        <v>271</v>
      </c>
      <c r="I445" s="8" t="s">
        <v>177</v>
      </c>
      <c r="J445" s="5" t="s">
        <v>39</v>
      </c>
      <c r="K445" s="5" t="str">
        <f t="shared" si="77"/>
        <v>1 1 05 2 PR15 80</v>
      </c>
      <c r="L445" s="21" t="s">
        <v>1210</v>
      </c>
      <c r="M445" s="22">
        <v>14778</v>
      </c>
      <c r="N445" s="22">
        <v>1000</v>
      </c>
      <c r="O445" s="22">
        <v>955</v>
      </c>
      <c r="P445" s="22">
        <f t="shared" si="78"/>
        <v>16733</v>
      </c>
      <c r="Q445" s="22">
        <v>15478</v>
      </c>
      <c r="R445" s="22">
        <v>17433</v>
      </c>
      <c r="S445" s="22">
        <f t="shared" si="79"/>
        <v>700</v>
      </c>
      <c r="T445" s="76">
        <f t="shared" si="80"/>
        <v>4.5225481328336994E-2</v>
      </c>
      <c r="U445" s="64">
        <v>708</v>
      </c>
      <c r="V445" s="74">
        <f t="shared" si="75"/>
        <v>16441</v>
      </c>
      <c r="W445" s="70">
        <f t="shared" si="81"/>
        <v>1965.385104</v>
      </c>
      <c r="X445" s="70">
        <f t="shared" si="85"/>
        <v>1699.47</v>
      </c>
      <c r="Y445" s="70">
        <f t="shared" si="82"/>
        <v>12776.144896</v>
      </c>
    </row>
    <row r="446" spans="1:25" x14ac:dyDescent="0.3">
      <c r="A446" s="4">
        <v>407</v>
      </c>
      <c r="B446" s="54">
        <v>2436</v>
      </c>
      <c r="C446" s="52" t="s">
        <v>2087</v>
      </c>
      <c r="D446" s="58" t="s">
        <v>2922</v>
      </c>
      <c r="E446" s="7">
        <v>44287</v>
      </c>
      <c r="F446" s="5" t="str">
        <f t="shared" si="84"/>
        <v>N/A</v>
      </c>
      <c r="G446" s="8" t="s">
        <v>454</v>
      </c>
      <c r="H446" s="6" t="s">
        <v>524</v>
      </c>
      <c r="I446" s="8" t="s">
        <v>538</v>
      </c>
      <c r="J446" s="5" t="s">
        <v>39</v>
      </c>
      <c r="K446" s="5" t="str">
        <f t="shared" si="77"/>
        <v>1 1 07 2 PR08 86</v>
      </c>
      <c r="L446" s="21" t="s">
        <v>1210</v>
      </c>
      <c r="M446" s="22">
        <v>14778</v>
      </c>
      <c r="N446" s="22">
        <v>1000</v>
      </c>
      <c r="O446" s="22">
        <v>955</v>
      </c>
      <c r="P446" s="22">
        <f t="shared" si="78"/>
        <v>16733</v>
      </c>
      <c r="Q446" s="22">
        <v>15478</v>
      </c>
      <c r="R446" s="22">
        <v>17433</v>
      </c>
      <c r="S446" s="22">
        <f t="shared" si="79"/>
        <v>700</v>
      </c>
      <c r="T446" s="76">
        <f t="shared" si="80"/>
        <v>4.5225481328336994E-2</v>
      </c>
      <c r="U446" s="64">
        <v>0</v>
      </c>
      <c r="V446" s="74">
        <f t="shared" si="75"/>
        <v>15733</v>
      </c>
      <c r="W446" s="70">
        <f t="shared" si="81"/>
        <v>1838.5115040000001</v>
      </c>
      <c r="X446" s="70">
        <f t="shared" si="85"/>
        <v>1699.47</v>
      </c>
      <c r="Y446" s="70">
        <f t="shared" si="82"/>
        <v>12195.018496000001</v>
      </c>
    </row>
    <row r="447" spans="1:25" x14ac:dyDescent="0.3">
      <c r="A447" s="4">
        <v>408</v>
      </c>
      <c r="B447" s="54">
        <v>531</v>
      </c>
      <c r="C447" s="52" t="s">
        <v>2485</v>
      </c>
      <c r="D447" s="58" t="s">
        <v>539</v>
      </c>
      <c r="E447" s="7">
        <v>36526</v>
      </c>
      <c r="F447" s="5" t="str">
        <f t="shared" si="84"/>
        <v>SIEIPEJAL</v>
      </c>
      <c r="G447" s="8" t="s">
        <v>454</v>
      </c>
      <c r="H447" s="6" t="s">
        <v>524</v>
      </c>
      <c r="I447" s="8" t="s">
        <v>538</v>
      </c>
      <c r="J447" s="5" t="s">
        <v>39</v>
      </c>
      <c r="K447" s="5" t="str">
        <f t="shared" si="77"/>
        <v>1 1 07 2 PR08 86</v>
      </c>
      <c r="L447" s="21" t="s">
        <v>1210</v>
      </c>
      <c r="M447" s="22">
        <v>14778</v>
      </c>
      <c r="N447" s="22">
        <v>1000</v>
      </c>
      <c r="O447" s="22">
        <v>955</v>
      </c>
      <c r="P447" s="22">
        <f t="shared" si="78"/>
        <v>16733</v>
      </c>
      <c r="Q447" s="22">
        <v>15478</v>
      </c>
      <c r="R447" s="22">
        <v>17433</v>
      </c>
      <c r="S447" s="22">
        <f t="shared" si="79"/>
        <v>700</v>
      </c>
      <c r="T447" s="76">
        <f t="shared" si="80"/>
        <v>4.5225481328336994E-2</v>
      </c>
      <c r="U447" s="64">
        <v>708</v>
      </c>
      <c r="V447" s="74">
        <f t="shared" si="75"/>
        <v>16441</v>
      </c>
      <c r="W447" s="70">
        <f t="shared" si="81"/>
        <v>1965.385104</v>
      </c>
      <c r="X447" s="70">
        <f t="shared" si="85"/>
        <v>1699.47</v>
      </c>
      <c r="Y447" s="70">
        <f t="shared" si="82"/>
        <v>12776.144896</v>
      </c>
    </row>
    <row r="448" spans="1:25" x14ac:dyDescent="0.3">
      <c r="A448" s="4">
        <v>409</v>
      </c>
      <c r="B448" s="54">
        <v>0</v>
      </c>
      <c r="C448" s="52" t="s">
        <v>2088</v>
      </c>
      <c r="D448" s="58" t="s">
        <v>16</v>
      </c>
      <c r="E448" s="7">
        <v>43830</v>
      </c>
      <c r="F448" s="5" t="str">
        <f t="shared" si="84"/>
        <v>N/A</v>
      </c>
      <c r="G448" s="8" t="s">
        <v>454</v>
      </c>
      <c r="H448" s="6" t="s">
        <v>524</v>
      </c>
      <c r="I448" s="8" t="s">
        <v>538</v>
      </c>
      <c r="J448" s="5" t="s">
        <v>39</v>
      </c>
      <c r="K448" s="5" t="str">
        <f t="shared" si="77"/>
        <v>1 1 07 2 PR08 86</v>
      </c>
      <c r="L448" s="21" t="s">
        <v>1210</v>
      </c>
      <c r="M448" s="22">
        <v>14778</v>
      </c>
      <c r="N448" s="22">
        <v>1000</v>
      </c>
      <c r="O448" s="22">
        <v>955</v>
      </c>
      <c r="P448" s="22">
        <f t="shared" si="78"/>
        <v>16733</v>
      </c>
      <c r="Q448" s="22">
        <v>15478</v>
      </c>
      <c r="R448" s="22">
        <v>17433</v>
      </c>
      <c r="S448" s="22">
        <f t="shared" si="79"/>
        <v>700</v>
      </c>
      <c r="T448" s="76">
        <f t="shared" si="80"/>
        <v>4.5225481328336994E-2</v>
      </c>
      <c r="U448" s="64">
        <v>0</v>
      </c>
      <c r="V448" s="74">
        <f t="shared" si="75"/>
        <v>15733</v>
      </c>
      <c r="W448" s="70">
        <f t="shared" si="81"/>
        <v>1838.5115040000001</v>
      </c>
      <c r="X448" s="70">
        <f t="shared" si="85"/>
        <v>1699.47</v>
      </c>
      <c r="Y448" s="70">
        <f t="shared" si="82"/>
        <v>12195.018496000001</v>
      </c>
    </row>
    <row r="449" spans="1:25" x14ac:dyDescent="0.3">
      <c r="A449" s="4">
        <v>410</v>
      </c>
      <c r="B449" s="54">
        <v>533</v>
      </c>
      <c r="C449" s="52" t="s">
        <v>2486</v>
      </c>
      <c r="D449" s="58" t="s">
        <v>540</v>
      </c>
      <c r="E449" s="7">
        <v>43017</v>
      </c>
      <c r="F449" s="5" t="str">
        <f t="shared" si="84"/>
        <v>SIEIPEJAL</v>
      </c>
      <c r="G449" s="8" t="s">
        <v>454</v>
      </c>
      <c r="H449" s="6" t="s">
        <v>524</v>
      </c>
      <c r="I449" s="8" t="s">
        <v>538</v>
      </c>
      <c r="J449" s="5" t="s">
        <v>39</v>
      </c>
      <c r="K449" s="5" t="str">
        <f t="shared" si="77"/>
        <v>1 1 07 2 PR08 86</v>
      </c>
      <c r="L449" s="21" t="s">
        <v>1210</v>
      </c>
      <c r="M449" s="22">
        <v>14778</v>
      </c>
      <c r="N449" s="22">
        <v>1000</v>
      </c>
      <c r="O449" s="22">
        <v>955</v>
      </c>
      <c r="P449" s="22">
        <f t="shared" si="78"/>
        <v>16733</v>
      </c>
      <c r="Q449" s="22">
        <v>15478</v>
      </c>
      <c r="R449" s="22">
        <v>17433</v>
      </c>
      <c r="S449" s="22">
        <f t="shared" si="79"/>
        <v>700</v>
      </c>
      <c r="T449" s="76">
        <f t="shared" si="80"/>
        <v>4.5225481328336994E-2</v>
      </c>
      <c r="U449" s="64">
        <v>708</v>
      </c>
      <c r="V449" s="74">
        <f t="shared" si="75"/>
        <v>16441</v>
      </c>
      <c r="W449" s="70">
        <f t="shared" si="81"/>
        <v>1965.385104</v>
      </c>
      <c r="X449" s="70">
        <f t="shared" si="85"/>
        <v>1699.47</v>
      </c>
      <c r="Y449" s="70">
        <f t="shared" si="82"/>
        <v>12776.144896</v>
      </c>
    </row>
    <row r="450" spans="1:25" x14ac:dyDescent="0.3">
      <c r="A450" s="4">
        <v>481</v>
      </c>
      <c r="B450" s="54">
        <v>1820</v>
      </c>
      <c r="C450" s="52" t="s">
        <v>2555</v>
      </c>
      <c r="D450" s="59" t="s">
        <v>619</v>
      </c>
      <c r="E450" s="7">
        <v>43525</v>
      </c>
      <c r="F450" s="5" t="str">
        <f t="shared" si="84"/>
        <v>STIPEJAL</v>
      </c>
      <c r="G450" s="6" t="s">
        <v>602</v>
      </c>
      <c r="H450" s="8" t="s">
        <v>734</v>
      </c>
      <c r="I450" s="9" t="s">
        <v>177</v>
      </c>
      <c r="J450" s="5" t="s">
        <v>39</v>
      </c>
      <c r="K450" s="5" t="str">
        <f t="shared" si="77"/>
        <v>1 2 08 3 PR19 84</v>
      </c>
      <c r="L450" s="21" t="s">
        <v>1210</v>
      </c>
      <c r="M450" s="22">
        <v>14778</v>
      </c>
      <c r="N450" s="22">
        <v>1000</v>
      </c>
      <c r="O450" s="22">
        <v>955</v>
      </c>
      <c r="P450" s="22">
        <f t="shared" si="78"/>
        <v>16733</v>
      </c>
      <c r="Q450" s="22">
        <v>15478</v>
      </c>
      <c r="R450" s="22">
        <v>17433</v>
      </c>
      <c r="S450" s="22">
        <f t="shared" si="79"/>
        <v>700</v>
      </c>
      <c r="T450" s="76">
        <f t="shared" si="80"/>
        <v>4.5225481328336994E-2</v>
      </c>
      <c r="U450" s="64">
        <v>0</v>
      </c>
      <c r="V450" s="74">
        <f t="shared" si="75"/>
        <v>15733</v>
      </c>
      <c r="W450" s="70">
        <f t="shared" si="81"/>
        <v>1838.5115040000001</v>
      </c>
      <c r="X450" s="70">
        <f t="shared" si="85"/>
        <v>1699.47</v>
      </c>
      <c r="Y450" s="70">
        <f t="shared" si="82"/>
        <v>12195.018496000001</v>
      </c>
    </row>
    <row r="451" spans="1:25" x14ac:dyDescent="0.3">
      <c r="A451" s="4">
        <v>482</v>
      </c>
      <c r="B451" s="54">
        <v>1328</v>
      </c>
      <c r="C451" s="52" t="s">
        <v>2556</v>
      </c>
      <c r="D451" s="59" t="s">
        <v>620</v>
      </c>
      <c r="E451" s="7">
        <v>41518</v>
      </c>
      <c r="F451" s="5" t="str">
        <f t="shared" si="84"/>
        <v>SUTIPEJAL</v>
      </c>
      <c r="G451" s="6" t="s">
        <v>602</v>
      </c>
      <c r="H451" s="8" t="s">
        <v>603</v>
      </c>
      <c r="I451" s="8" t="s">
        <v>177</v>
      </c>
      <c r="J451" s="5" t="s">
        <v>39</v>
      </c>
      <c r="K451" s="5" t="str">
        <f t="shared" si="77"/>
        <v>1 2 08 3 PR16 82</v>
      </c>
      <c r="L451" s="21" t="s">
        <v>1210</v>
      </c>
      <c r="M451" s="22">
        <v>14778</v>
      </c>
      <c r="N451" s="22">
        <v>1000</v>
      </c>
      <c r="O451" s="22">
        <v>955</v>
      </c>
      <c r="P451" s="22">
        <f t="shared" si="78"/>
        <v>16733</v>
      </c>
      <c r="Q451" s="22">
        <v>15478</v>
      </c>
      <c r="R451" s="22">
        <v>17433</v>
      </c>
      <c r="S451" s="22">
        <f t="shared" si="79"/>
        <v>700</v>
      </c>
      <c r="T451" s="76">
        <f t="shared" si="80"/>
        <v>4.5225481328336994E-2</v>
      </c>
      <c r="U451" s="64">
        <v>283</v>
      </c>
      <c r="V451" s="74">
        <f t="shared" si="75"/>
        <v>16016</v>
      </c>
      <c r="W451" s="70">
        <f t="shared" si="81"/>
        <v>1889.2251040000001</v>
      </c>
      <c r="X451" s="70">
        <f t="shared" si="85"/>
        <v>1699.47</v>
      </c>
      <c r="Y451" s="70">
        <f t="shared" si="82"/>
        <v>12427.304896</v>
      </c>
    </row>
    <row r="452" spans="1:25" x14ac:dyDescent="0.3">
      <c r="A452" s="4">
        <v>612</v>
      </c>
      <c r="B452" s="54">
        <v>1096</v>
      </c>
      <c r="C452" s="52" t="s">
        <v>2675</v>
      </c>
      <c r="D452" s="58" t="s">
        <v>768</v>
      </c>
      <c r="E452" s="7">
        <v>39106</v>
      </c>
      <c r="F452" s="5" t="str">
        <f t="shared" si="84"/>
        <v>STIPEJAL</v>
      </c>
      <c r="G452" s="8" t="s">
        <v>602</v>
      </c>
      <c r="H452" s="8" t="s">
        <v>734</v>
      </c>
      <c r="I452" s="8" t="s">
        <v>769</v>
      </c>
      <c r="J452" s="5" t="s">
        <v>39</v>
      </c>
      <c r="K452" s="5" t="str">
        <f t="shared" si="77"/>
        <v>1 2 08 3 PR19 84</v>
      </c>
      <c r="L452" s="21" t="s">
        <v>1210</v>
      </c>
      <c r="M452" s="22">
        <v>14778</v>
      </c>
      <c r="N452" s="22">
        <v>1000</v>
      </c>
      <c r="O452" s="22">
        <v>955</v>
      </c>
      <c r="P452" s="22">
        <f t="shared" si="78"/>
        <v>16733</v>
      </c>
      <c r="Q452" s="22">
        <v>15478</v>
      </c>
      <c r="R452" s="22">
        <v>17433</v>
      </c>
      <c r="S452" s="22">
        <f t="shared" si="79"/>
        <v>700</v>
      </c>
      <c r="T452" s="76">
        <f t="shared" si="80"/>
        <v>4.5225481328336994E-2</v>
      </c>
      <c r="U452" s="64">
        <v>425</v>
      </c>
      <c r="V452" s="74">
        <f t="shared" si="75"/>
        <v>16158</v>
      </c>
      <c r="W452" s="70">
        <f t="shared" si="81"/>
        <v>1914.6715040000001</v>
      </c>
      <c r="X452" s="70">
        <f t="shared" si="85"/>
        <v>1699.47</v>
      </c>
      <c r="Y452" s="70">
        <f t="shared" si="82"/>
        <v>12543.858496000001</v>
      </c>
    </row>
    <row r="453" spans="1:25" x14ac:dyDescent="0.3">
      <c r="A453" s="4">
        <v>632</v>
      </c>
      <c r="B453" s="54">
        <v>652</v>
      </c>
      <c r="C453" s="52" t="s">
        <v>2694</v>
      </c>
      <c r="D453" s="59" t="s">
        <v>791</v>
      </c>
      <c r="E453" s="7">
        <v>36907</v>
      </c>
      <c r="F453" s="5" t="str">
        <f t="shared" si="84"/>
        <v>STIPEJAL</v>
      </c>
      <c r="G453" s="8" t="s">
        <v>602</v>
      </c>
      <c r="H453" s="8" t="s">
        <v>781</v>
      </c>
      <c r="I453" s="8" t="s">
        <v>769</v>
      </c>
      <c r="J453" s="5" t="s">
        <v>39</v>
      </c>
      <c r="K453" s="5" t="str">
        <f t="shared" si="77"/>
        <v>1 2 08 3 PR20 85</v>
      </c>
      <c r="L453" s="21" t="s">
        <v>1210</v>
      </c>
      <c r="M453" s="22">
        <v>14778</v>
      </c>
      <c r="N453" s="22">
        <v>1000</v>
      </c>
      <c r="O453" s="22">
        <v>955</v>
      </c>
      <c r="P453" s="22">
        <f t="shared" si="78"/>
        <v>16733</v>
      </c>
      <c r="Q453" s="22">
        <v>15478</v>
      </c>
      <c r="R453" s="22">
        <v>17433</v>
      </c>
      <c r="S453" s="22">
        <f t="shared" si="79"/>
        <v>700</v>
      </c>
      <c r="T453" s="76">
        <f t="shared" si="80"/>
        <v>4.5225481328336994E-2</v>
      </c>
      <c r="U453" s="64">
        <v>708</v>
      </c>
      <c r="V453" s="74">
        <f t="shared" si="75"/>
        <v>16441</v>
      </c>
      <c r="W453" s="70">
        <f t="shared" si="81"/>
        <v>1965.385104</v>
      </c>
      <c r="X453" s="70">
        <f t="shared" si="85"/>
        <v>1699.47</v>
      </c>
      <c r="Y453" s="70">
        <f t="shared" si="82"/>
        <v>12776.144896</v>
      </c>
    </row>
    <row r="454" spans="1:25" x14ac:dyDescent="0.3">
      <c r="A454" s="4">
        <v>633</v>
      </c>
      <c r="B454" s="54">
        <v>683</v>
      </c>
      <c r="C454" s="52" t="s">
        <v>2695</v>
      </c>
      <c r="D454" s="58" t="s">
        <v>792</v>
      </c>
      <c r="E454" s="7">
        <v>37484</v>
      </c>
      <c r="F454" s="5" t="str">
        <f t="shared" si="84"/>
        <v>SIEIPEJAL</v>
      </c>
      <c r="G454" s="8" t="s">
        <v>602</v>
      </c>
      <c r="H454" s="8" t="s">
        <v>781</v>
      </c>
      <c r="I454" s="8" t="s">
        <v>177</v>
      </c>
      <c r="J454" s="5" t="s">
        <v>39</v>
      </c>
      <c r="K454" s="5" t="str">
        <f t="shared" si="77"/>
        <v>1 2 08 3 PR20 85</v>
      </c>
      <c r="L454" s="21" t="s">
        <v>1210</v>
      </c>
      <c r="M454" s="22">
        <v>14778</v>
      </c>
      <c r="N454" s="22">
        <v>1000</v>
      </c>
      <c r="O454" s="22">
        <v>955</v>
      </c>
      <c r="P454" s="22">
        <f t="shared" si="78"/>
        <v>16733</v>
      </c>
      <c r="Q454" s="22">
        <v>15478</v>
      </c>
      <c r="R454" s="22">
        <v>17433</v>
      </c>
      <c r="S454" s="22">
        <f t="shared" si="79"/>
        <v>700</v>
      </c>
      <c r="T454" s="76">
        <f t="shared" si="80"/>
        <v>4.5225481328336994E-2</v>
      </c>
      <c r="U454" s="64">
        <v>566</v>
      </c>
      <c r="V454" s="74">
        <f t="shared" si="75"/>
        <v>16299</v>
      </c>
      <c r="W454" s="70">
        <f t="shared" si="81"/>
        <v>1939.9387040000001</v>
      </c>
      <c r="X454" s="70">
        <f t="shared" si="85"/>
        <v>1699.47</v>
      </c>
      <c r="Y454" s="70">
        <f t="shared" si="82"/>
        <v>12659.591296000001</v>
      </c>
    </row>
    <row r="455" spans="1:25" x14ac:dyDescent="0.3">
      <c r="A455" s="4">
        <v>634</v>
      </c>
      <c r="B455" s="54">
        <v>767</v>
      </c>
      <c r="C455" s="52" t="s">
        <v>2696</v>
      </c>
      <c r="D455" s="58" t="s">
        <v>793</v>
      </c>
      <c r="E455" s="7">
        <v>37362</v>
      </c>
      <c r="F455" s="5" t="str">
        <f t="shared" si="84"/>
        <v>SIEIPEJAL</v>
      </c>
      <c r="G455" s="8" t="s">
        <v>602</v>
      </c>
      <c r="H455" s="8" t="s">
        <v>781</v>
      </c>
      <c r="I455" s="8" t="s">
        <v>769</v>
      </c>
      <c r="J455" s="5" t="s">
        <v>39</v>
      </c>
      <c r="K455" s="5" t="str">
        <f t="shared" si="77"/>
        <v>1 2 08 3 PR20 85</v>
      </c>
      <c r="L455" s="21" t="s">
        <v>1210</v>
      </c>
      <c r="M455" s="22">
        <v>14778</v>
      </c>
      <c r="N455" s="22">
        <v>1000</v>
      </c>
      <c r="O455" s="22">
        <v>955</v>
      </c>
      <c r="P455" s="22">
        <f t="shared" si="78"/>
        <v>16733</v>
      </c>
      <c r="Q455" s="22">
        <v>15478</v>
      </c>
      <c r="R455" s="22">
        <v>17433</v>
      </c>
      <c r="S455" s="22">
        <f t="shared" si="79"/>
        <v>700</v>
      </c>
      <c r="T455" s="76">
        <f t="shared" si="80"/>
        <v>4.5225481328336994E-2</v>
      </c>
      <c r="U455" s="64">
        <v>566</v>
      </c>
      <c r="V455" s="74">
        <f t="shared" ref="V455:V518" si="86">O455+M455+U455</f>
        <v>16299</v>
      </c>
      <c r="W455" s="70">
        <f t="shared" si="81"/>
        <v>1939.9387040000001</v>
      </c>
      <c r="X455" s="70">
        <f t="shared" si="85"/>
        <v>1699.47</v>
      </c>
      <c r="Y455" s="70">
        <f t="shared" si="82"/>
        <v>12659.591296000001</v>
      </c>
    </row>
    <row r="456" spans="1:25" x14ac:dyDescent="0.3">
      <c r="A456" s="4">
        <v>635</v>
      </c>
      <c r="B456" s="54">
        <v>1005</v>
      </c>
      <c r="C456" s="52" t="s">
        <v>2697</v>
      </c>
      <c r="D456" s="58" t="s">
        <v>794</v>
      </c>
      <c r="E456" s="7">
        <v>39432</v>
      </c>
      <c r="F456" s="5" t="str">
        <f t="shared" si="84"/>
        <v>STIPEJAL</v>
      </c>
      <c r="G456" s="8" t="s">
        <v>602</v>
      </c>
      <c r="H456" s="8" t="s">
        <v>781</v>
      </c>
      <c r="I456" s="8" t="s">
        <v>769</v>
      </c>
      <c r="J456" s="5" t="s">
        <v>39</v>
      </c>
      <c r="K456" s="5" t="str">
        <f t="shared" si="77"/>
        <v>1 2 08 3 PR20 85</v>
      </c>
      <c r="L456" s="21" t="s">
        <v>1210</v>
      </c>
      <c r="M456" s="22">
        <v>14778</v>
      </c>
      <c r="N456" s="22">
        <v>1000</v>
      </c>
      <c r="O456" s="22">
        <v>955</v>
      </c>
      <c r="P456" s="22">
        <f t="shared" si="78"/>
        <v>16733</v>
      </c>
      <c r="Q456" s="22">
        <v>15478</v>
      </c>
      <c r="R456" s="22">
        <v>17433</v>
      </c>
      <c r="S456" s="22">
        <f t="shared" si="79"/>
        <v>700</v>
      </c>
      <c r="T456" s="76">
        <f t="shared" si="80"/>
        <v>4.5225481328336994E-2</v>
      </c>
      <c r="U456" s="64">
        <v>566</v>
      </c>
      <c r="V456" s="74">
        <f t="shared" si="86"/>
        <v>16299</v>
      </c>
      <c r="W456" s="70">
        <f t="shared" si="81"/>
        <v>1939.9387040000001</v>
      </c>
      <c r="X456" s="70">
        <f t="shared" si="85"/>
        <v>1699.47</v>
      </c>
      <c r="Y456" s="70">
        <f t="shared" si="82"/>
        <v>12659.591296000001</v>
      </c>
    </row>
    <row r="457" spans="1:25" x14ac:dyDescent="0.3">
      <c r="A457" s="4">
        <v>520</v>
      </c>
      <c r="B457" s="54">
        <v>1962</v>
      </c>
      <c r="C457" s="52" t="s">
        <v>2592</v>
      </c>
      <c r="D457" s="58" t="s">
        <v>668</v>
      </c>
      <c r="E457" s="7">
        <v>43085</v>
      </c>
      <c r="F457" s="5" t="str">
        <f t="shared" ref="F457:F486" si="87">IFERROR(VLOOKUP(B457,SINDICATO,5,FALSE),"N/A")</f>
        <v>N/A</v>
      </c>
      <c r="G457" s="6" t="s">
        <v>602</v>
      </c>
      <c r="H457" s="6" t="s">
        <v>652</v>
      </c>
      <c r="I457" s="9" t="s">
        <v>655</v>
      </c>
      <c r="J457" s="5" t="s">
        <v>19</v>
      </c>
      <c r="K457" s="5" t="str">
        <f t="shared" si="77"/>
        <v>1 2 08 3 PR18 26</v>
      </c>
      <c r="L457" s="21" t="s">
        <v>1139</v>
      </c>
      <c r="M457" s="22">
        <v>12703</v>
      </c>
      <c r="N457" s="22">
        <v>0</v>
      </c>
      <c r="O457" s="22">
        <v>0</v>
      </c>
      <c r="P457" s="22">
        <f t="shared" si="78"/>
        <v>12703</v>
      </c>
      <c r="Q457" s="22">
        <v>13303</v>
      </c>
      <c r="R457" s="22">
        <v>13303</v>
      </c>
      <c r="S457" s="22">
        <f t="shared" si="79"/>
        <v>600</v>
      </c>
      <c r="T457" s="76">
        <f t="shared" si="80"/>
        <v>4.5102608434187778E-2</v>
      </c>
      <c r="U457" s="64">
        <v>0</v>
      </c>
      <c r="V457" s="74">
        <f t="shared" si="86"/>
        <v>12703</v>
      </c>
      <c r="W457" s="70">
        <f t="shared" si="81"/>
        <v>1295.5355040000002</v>
      </c>
      <c r="X457" s="70">
        <v>0</v>
      </c>
      <c r="Y457" s="70">
        <f t="shared" si="82"/>
        <v>11407.464496000001</v>
      </c>
    </row>
    <row r="458" spans="1:25" x14ac:dyDescent="0.3">
      <c r="A458" s="4">
        <v>521</v>
      </c>
      <c r="B458" s="54">
        <v>0</v>
      </c>
      <c r="C458" s="52" t="s">
        <v>2111</v>
      </c>
      <c r="D458" s="60" t="s">
        <v>16</v>
      </c>
      <c r="E458" s="7">
        <v>43830</v>
      </c>
      <c r="F458" s="5" t="str">
        <f t="shared" si="87"/>
        <v>N/A</v>
      </c>
      <c r="G458" s="6" t="s">
        <v>602</v>
      </c>
      <c r="H458" s="6" t="s">
        <v>652</v>
      </c>
      <c r="I458" s="9" t="s">
        <v>655</v>
      </c>
      <c r="J458" s="5" t="s">
        <v>19</v>
      </c>
      <c r="K458" s="5" t="str">
        <f t="shared" si="77"/>
        <v>1 2 08 3 PR18 26</v>
      </c>
      <c r="L458" s="21" t="s">
        <v>1139</v>
      </c>
      <c r="M458" s="22">
        <v>12703</v>
      </c>
      <c r="N458" s="22">
        <v>0</v>
      </c>
      <c r="O458" s="22">
        <v>0</v>
      </c>
      <c r="P458" s="22">
        <f t="shared" si="78"/>
        <v>12703</v>
      </c>
      <c r="Q458" s="22">
        <v>13303</v>
      </c>
      <c r="R458" s="22">
        <v>13303</v>
      </c>
      <c r="S458" s="22">
        <f t="shared" si="79"/>
        <v>600</v>
      </c>
      <c r="T458" s="76">
        <f t="shared" si="80"/>
        <v>4.5102608434187778E-2</v>
      </c>
      <c r="U458" s="64">
        <v>0</v>
      </c>
      <c r="V458" s="74">
        <f t="shared" si="86"/>
        <v>12703</v>
      </c>
      <c r="W458" s="70">
        <f t="shared" si="81"/>
        <v>1295.5355040000002</v>
      </c>
      <c r="X458" s="70">
        <v>0</v>
      </c>
      <c r="Y458" s="70">
        <f t="shared" si="82"/>
        <v>11407.464496000001</v>
      </c>
    </row>
    <row r="459" spans="1:25" x14ac:dyDescent="0.3">
      <c r="A459" s="4">
        <v>522</v>
      </c>
      <c r="B459" s="54">
        <v>1968</v>
      </c>
      <c r="C459" s="52" t="s">
        <v>2593</v>
      </c>
      <c r="D459" s="59" t="s">
        <v>669</v>
      </c>
      <c r="E459" s="7">
        <v>43450</v>
      </c>
      <c r="F459" s="5" t="str">
        <f t="shared" si="87"/>
        <v>N/A</v>
      </c>
      <c r="G459" s="6" t="s">
        <v>602</v>
      </c>
      <c r="H459" s="6" t="s">
        <v>652</v>
      </c>
      <c r="I459" s="8" t="s">
        <v>655</v>
      </c>
      <c r="J459" s="5" t="s">
        <v>19</v>
      </c>
      <c r="K459" s="5" t="str">
        <f t="shared" si="77"/>
        <v>1 2 08 3 PR18 26</v>
      </c>
      <c r="L459" s="21" t="s">
        <v>1139</v>
      </c>
      <c r="M459" s="22">
        <v>12703</v>
      </c>
      <c r="N459" s="22">
        <v>0</v>
      </c>
      <c r="O459" s="22">
        <v>0</v>
      </c>
      <c r="P459" s="22">
        <f t="shared" si="78"/>
        <v>12703</v>
      </c>
      <c r="Q459" s="22">
        <v>13303</v>
      </c>
      <c r="R459" s="22">
        <v>13303</v>
      </c>
      <c r="S459" s="22">
        <f t="shared" si="79"/>
        <v>600</v>
      </c>
      <c r="T459" s="76">
        <f t="shared" si="80"/>
        <v>4.5102608434187778E-2</v>
      </c>
      <c r="U459" s="64">
        <v>0</v>
      </c>
      <c r="V459" s="74">
        <f t="shared" si="86"/>
        <v>12703</v>
      </c>
      <c r="W459" s="70">
        <f t="shared" si="81"/>
        <v>1295.5355040000002</v>
      </c>
      <c r="X459" s="70">
        <v>0</v>
      </c>
      <c r="Y459" s="70">
        <f t="shared" si="82"/>
        <v>11407.464496000001</v>
      </c>
    </row>
    <row r="460" spans="1:25" x14ac:dyDescent="0.3">
      <c r="A460" s="4">
        <v>523</v>
      </c>
      <c r="B460" s="54">
        <v>1676</v>
      </c>
      <c r="C460" s="52" t="s">
        <v>2594</v>
      </c>
      <c r="D460" s="59" t="s">
        <v>670</v>
      </c>
      <c r="E460" s="7">
        <v>42416</v>
      </c>
      <c r="F460" s="5" t="str">
        <f t="shared" si="87"/>
        <v>N/A</v>
      </c>
      <c r="G460" s="6" t="s">
        <v>602</v>
      </c>
      <c r="H460" s="6" t="s">
        <v>652</v>
      </c>
      <c r="I460" s="9" t="s">
        <v>655</v>
      </c>
      <c r="J460" s="5" t="s">
        <v>19</v>
      </c>
      <c r="K460" s="5" t="str">
        <f t="shared" si="77"/>
        <v>1 2 08 3 PR18 26</v>
      </c>
      <c r="L460" s="21" t="s">
        <v>1139</v>
      </c>
      <c r="M460" s="22">
        <v>12703</v>
      </c>
      <c r="N460" s="22">
        <v>0</v>
      </c>
      <c r="O460" s="22">
        <v>0</v>
      </c>
      <c r="P460" s="22">
        <f t="shared" si="78"/>
        <v>12703</v>
      </c>
      <c r="Q460" s="22">
        <v>13303</v>
      </c>
      <c r="R460" s="22">
        <v>13303</v>
      </c>
      <c r="S460" s="22">
        <f t="shared" si="79"/>
        <v>600</v>
      </c>
      <c r="T460" s="76">
        <f t="shared" si="80"/>
        <v>4.5102608434187778E-2</v>
      </c>
      <c r="U460" s="64">
        <v>0</v>
      </c>
      <c r="V460" s="74">
        <f t="shared" si="86"/>
        <v>12703</v>
      </c>
      <c r="W460" s="70">
        <f t="shared" si="81"/>
        <v>1295.5355040000002</v>
      </c>
      <c r="X460" s="70">
        <v>0</v>
      </c>
      <c r="Y460" s="70">
        <f t="shared" si="82"/>
        <v>11407.464496000001</v>
      </c>
    </row>
    <row r="461" spans="1:25" x14ac:dyDescent="0.3">
      <c r="A461" s="4">
        <v>524</v>
      </c>
      <c r="B461" s="54">
        <v>2082</v>
      </c>
      <c r="C461" s="52" t="s">
        <v>2595</v>
      </c>
      <c r="D461" s="59" t="s">
        <v>1975</v>
      </c>
      <c r="E461" s="7">
        <v>44044</v>
      </c>
      <c r="F461" s="5" t="str">
        <f t="shared" si="87"/>
        <v>N/A</v>
      </c>
      <c r="G461" s="6" t="s">
        <v>602</v>
      </c>
      <c r="H461" s="6" t="s">
        <v>652</v>
      </c>
      <c r="I461" s="8" t="s">
        <v>655</v>
      </c>
      <c r="J461" s="5" t="s">
        <v>19</v>
      </c>
      <c r="K461" s="5" t="str">
        <f t="shared" si="77"/>
        <v>1 2 08 3 PR18 26</v>
      </c>
      <c r="L461" s="21" t="s">
        <v>1139</v>
      </c>
      <c r="M461" s="22">
        <v>12703</v>
      </c>
      <c r="N461" s="22">
        <v>0</v>
      </c>
      <c r="O461" s="22">
        <v>0</v>
      </c>
      <c r="P461" s="22">
        <f t="shared" si="78"/>
        <v>12703</v>
      </c>
      <c r="Q461" s="22">
        <v>13303</v>
      </c>
      <c r="R461" s="22">
        <v>13303</v>
      </c>
      <c r="S461" s="22">
        <f t="shared" si="79"/>
        <v>600</v>
      </c>
      <c r="T461" s="76">
        <f t="shared" si="80"/>
        <v>4.5102608434187778E-2</v>
      </c>
      <c r="U461" s="64">
        <v>0</v>
      </c>
      <c r="V461" s="74">
        <f t="shared" si="86"/>
        <v>12703</v>
      </c>
      <c r="W461" s="70">
        <f t="shared" si="81"/>
        <v>1295.5355040000002</v>
      </c>
      <c r="X461" s="70">
        <v>0</v>
      </c>
      <c r="Y461" s="70">
        <f t="shared" si="82"/>
        <v>11407.464496000001</v>
      </c>
    </row>
    <row r="462" spans="1:25" x14ac:dyDescent="0.3">
      <c r="A462" s="4">
        <v>136</v>
      </c>
      <c r="B462" s="54">
        <v>462</v>
      </c>
      <c r="C462" s="52" t="s">
        <v>2235</v>
      </c>
      <c r="D462" s="59" t="s">
        <v>188</v>
      </c>
      <c r="E462" s="7">
        <v>36100</v>
      </c>
      <c r="F462" s="5" t="str">
        <f t="shared" si="87"/>
        <v>SIEIPEJAL</v>
      </c>
      <c r="G462" s="8" t="s">
        <v>180</v>
      </c>
      <c r="H462" s="8" t="s">
        <v>181</v>
      </c>
      <c r="I462" s="8" t="s">
        <v>189</v>
      </c>
      <c r="J462" s="5" t="s">
        <v>39</v>
      </c>
      <c r="K462" s="5" t="str">
        <f t="shared" si="77"/>
        <v>1 1 05 1 PR02 13</v>
      </c>
      <c r="L462" s="21" t="s">
        <v>1210</v>
      </c>
      <c r="M462" s="22">
        <v>14895</v>
      </c>
      <c r="N462" s="22">
        <v>1000</v>
      </c>
      <c r="O462" s="22">
        <v>955</v>
      </c>
      <c r="P462" s="22">
        <f t="shared" si="78"/>
        <v>16850</v>
      </c>
      <c r="Q462" s="22">
        <v>15595</v>
      </c>
      <c r="R462" s="22">
        <v>17550</v>
      </c>
      <c r="S462" s="22">
        <f t="shared" si="79"/>
        <v>700</v>
      </c>
      <c r="T462" s="76">
        <f t="shared" si="80"/>
        <v>4.4886181468419363E-2</v>
      </c>
      <c r="U462" s="64">
        <v>708</v>
      </c>
      <c r="V462" s="74">
        <f t="shared" si="86"/>
        <v>16558</v>
      </c>
      <c r="W462" s="70">
        <f t="shared" si="81"/>
        <v>1986.3515040000002</v>
      </c>
      <c r="X462" s="70">
        <f t="shared" ref="X462:X493" si="88">M462*11.5%</f>
        <v>1712.9250000000002</v>
      </c>
      <c r="Y462" s="70">
        <f t="shared" si="82"/>
        <v>12858.723495999999</v>
      </c>
    </row>
    <row r="463" spans="1:25" x14ac:dyDescent="0.3">
      <c r="A463" s="4">
        <v>225</v>
      </c>
      <c r="B463" s="54">
        <v>685</v>
      </c>
      <c r="C463" s="52" t="s">
        <v>2318</v>
      </c>
      <c r="D463" s="59" t="s">
        <v>305</v>
      </c>
      <c r="E463" s="7">
        <v>37104</v>
      </c>
      <c r="F463" s="5" t="str">
        <f t="shared" si="87"/>
        <v>SIEIPEJAL</v>
      </c>
      <c r="G463" s="8" t="s">
        <v>180</v>
      </c>
      <c r="H463" s="8" t="s">
        <v>271</v>
      </c>
      <c r="I463" s="8" t="s">
        <v>306</v>
      </c>
      <c r="J463" s="5" t="s">
        <v>39</v>
      </c>
      <c r="K463" s="5" t="str">
        <f t="shared" ref="K463:K526" si="89">VLOOKUP(H463,estructura,2,FALSE)</f>
        <v>1 1 05 2 PR15 80</v>
      </c>
      <c r="L463" s="21" t="s">
        <v>1210</v>
      </c>
      <c r="M463" s="22">
        <v>14895</v>
      </c>
      <c r="N463" s="22">
        <v>1000</v>
      </c>
      <c r="O463" s="22">
        <v>955</v>
      </c>
      <c r="P463" s="22">
        <f t="shared" ref="P463:P526" si="90">SUM(M463:O463)</f>
        <v>16850</v>
      </c>
      <c r="Q463" s="22">
        <v>15595</v>
      </c>
      <c r="R463" s="22">
        <v>17550</v>
      </c>
      <c r="S463" s="22">
        <f t="shared" ref="S463:S526" si="91">Q463-M463</f>
        <v>700</v>
      </c>
      <c r="T463" s="76">
        <f t="shared" ref="T463:T526" si="92">S463/Q463</f>
        <v>4.4886181468419363E-2</v>
      </c>
      <c r="U463" s="64">
        <v>566</v>
      </c>
      <c r="V463" s="74">
        <f t="shared" si="86"/>
        <v>16416</v>
      </c>
      <c r="W463" s="70">
        <f t="shared" ref="W463:W526" si="93">IF(V463&gt;0,((V463-(VLOOKUP(V463,$AA$10:$AD$20,1)))*(VLOOKUP(V463,$AA$10:$AD$20,4)))+(VLOOKUP(V463,$AA$10:$AD$20,3)),0)</f>
        <v>1960.9051040000002</v>
      </c>
      <c r="X463" s="70">
        <f t="shared" si="88"/>
        <v>1712.9250000000002</v>
      </c>
      <c r="Y463" s="70">
        <f t="shared" ref="Y463:Y526" si="94">V463-W463-X463</f>
        <v>12742.169895999999</v>
      </c>
    </row>
    <row r="464" spans="1:25" x14ac:dyDescent="0.3">
      <c r="A464" s="4">
        <v>388</v>
      </c>
      <c r="B464" s="54">
        <v>1473</v>
      </c>
      <c r="C464" s="52" t="s">
        <v>2466</v>
      </c>
      <c r="D464" s="58" t="s">
        <v>513</v>
      </c>
      <c r="E464" s="7">
        <v>41061</v>
      </c>
      <c r="F464" s="5" t="str">
        <f t="shared" si="87"/>
        <v>SUTIPEJAL</v>
      </c>
      <c r="G464" s="8" t="s">
        <v>454</v>
      </c>
      <c r="H464" s="8" t="s">
        <v>499</v>
      </c>
      <c r="I464" s="8" t="s">
        <v>189</v>
      </c>
      <c r="J464" s="5" t="s">
        <v>39</v>
      </c>
      <c r="K464" s="5" t="str">
        <f t="shared" si="89"/>
        <v>1 1 07 2 PR07 92</v>
      </c>
      <c r="L464" s="21" t="s">
        <v>1210</v>
      </c>
      <c r="M464" s="22">
        <v>14895</v>
      </c>
      <c r="N464" s="22">
        <v>1000</v>
      </c>
      <c r="O464" s="22">
        <v>955</v>
      </c>
      <c r="P464" s="22">
        <f t="shared" si="90"/>
        <v>16850</v>
      </c>
      <c r="Q464" s="22">
        <v>15595</v>
      </c>
      <c r="R464" s="22">
        <v>17550</v>
      </c>
      <c r="S464" s="22">
        <f t="shared" si="91"/>
        <v>700</v>
      </c>
      <c r="T464" s="76">
        <f t="shared" si="92"/>
        <v>4.4886181468419363E-2</v>
      </c>
      <c r="U464" s="64">
        <v>283</v>
      </c>
      <c r="V464" s="74">
        <f t="shared" si="86"/>
        <v>16133</v>
      </c>
      <c r="W464" s="70">
        <f t="shared" si="93"/>
        <v>1910.1915040000001</v>
      </c>
      <c r="X464" s="70">
        <f t="shared" si="88"/>
        <v>1712.9250000000002</v>
      </c>
      <c r="Y464" s="70">
        <f t="shared" si="94"/>
        <v>12509.883495999999</v>
      </c>
    </row>
    <row r="465" spans="1:25" x14ac:dyDescent="0.3">
      <c r="A465" s="4">
        <v>402</v>
      </c>
      <c r="B465" s="54">
        <v>2125</v>
      </c>
      <c r="C465" s="52" t="s">
        <v>2480</v>
      </c>
      <c r="D465" s="59" t="s">
        <v>533</v>
      </c>
      <c r="E465" s="7">
        <v>43450</v>
      </c>
      <c r="F465" s="5" t="str">
        <f t="shared" si="87"/>
        <v>SUTIPEJAL</v>
      </c>
      <c r="G465" s="8" t="s">
        <v>454</v>
      </c>
      <c r="H465" s="6" t="s">
        <v>524</v>
      </c>
      <c r="I465" s="8" t="s">
        <v>189</v>
      </c>
      <c r="J465" s="5" t="s">
        <v>39</v>
      </c>
      <c r="K465" s="5" t="str">
        <f t="shared" si="89"/>
        <v>1 1 07 2 PR08 86</v>
      </c>
      <c r="L465" s="21" t="s">
        <v>1210</v>
      </c>
      <c r="M465" s="22">
        <v>14895</v>
      </c>
      <c r="N465" s="22">
        <v>1000</v>
      </c>
      <c r="O465" s="22">
        <v>955</v>
      </c>
      <c r="P465" s="22">
        <f t="shared" si="90"/>
        <v>16850</v>
      </c>
      <c r="Q465" s="22">
        <v>15595</v>
      </c>
      <c r="R465" s="22">
        <v>17550</v>
      </c>
      <c r="S465" s="22">
        <f t="shared" si="91"/>
        <v>700</v>
      </c>
      <c r="T465" s="76">
        <f t="shared" si="92"/>
        <v>4.4886181468419363E-2</v>
      </c>
      <c r="U465" s="64">
        <v>0</v>
      </c>
      <c r="V465" s="74">
        <f t="shared" si="86"/>
        <v>15850</v>
      </c>
      <c r="W465" s="70">
        <f t="shared" si="93"/>
        <v>1859.4779040000001</v>
      </c>
      <c r="X465" s="70">
        <f t="shared" si="88"/>
        <v>1712.9250000000002</v>
      </c>
      <c r="Y465" s="70">
        <f t="shared" si="94"/>
        <v>12277.597096000001</v>
      </c>
    </row>
    <row r="466" spans="1:25" x14ac:dyDescent="0.3">
      <c r="A466" s="4">
        <v>465</v>
      </c>
      <c r="B466" s="54">
        <v>43</v>
      </c>
      <c r="C466" s="52" t="s">
        <v>2540</v>
      </c>
      <c r="D466" s="58" t="s">
        <v>599</v>
      </c>
      <c r="E466" s="7">
        <v>30398</v>
      </c>
      <c r="F466" s="5" t="str">
        <f t="shared" si="87"/>
        <v>STIPEJAL</v>
      </c>
      <c r="G466" s="8" t="s">
        <v>454</v>
      </c>
      <c r="H466" s="6" t="s">
        <v>598</v>
      </c>
      <c r="I466" s="8" t="s">
        <v>189</v>
      </c>
      <c r="J466" s="5" t="s">
        <v>39</v>
      </c>
      <c r="K466" s="5" t="str">
        <f t="shared" si="89"/>
        <v>1 1 07 2 PR08 96</v>
      </c>
      <c r="L466" s="21" t="s">
        <v>1210</v>
      </c>
      <c r="M466" s="22">
        <v>14895</v>
      </c>
      <c r="N466" s="22">
        <v>1000</v>
      </c>
      <c r="O466" s="22">
        <v>955</v>
      </c>
      <c r="P466" s="22">
        <f t="shared" si="90"/>
        <v>16850</v>
      </c>
      <c r="Q466" s="22">
        <v>15595</v>
      </c>
      <c r="R466" s="22">
        <v>17550</v>
      </c>
      <c r="S466" s="22">
        <f t="shared" si="91"/>
        <v>700</v>
      </c>
      <c r="T466" s="76">
        <f t="shared" si="92"/>
        <v>4.4886181468419363E-2</v>
      </c>
      <c r="U466" s="64">
        <v>850</v>
      </c>
      <c r="V466" s="74">
        <f t="shared" si="86"/>
        <v>16700</v>
      </c>
      <c r="W466" s="70">
        <f t="shared" si="93"/>
        <v>2011.797904</v>
      </c>
      <c r="X466" s="70">
        <f t="shared" si="88"/>
        <v>1712.9250000000002</v>
      </c>
      <c r="Y466" s="70">
        <f t="shared" si="94"/>
        <v>12975.277096000002</v>
      </c>
    </row>
    <row r="467" spans="1:25" x14ac:dyDescent="0.3">
      <c r="A467" s="4">
        <v>501</v>
      </c>
      <c r="B467" s="54">
        <v>99</v>
      </c>
      <c r="C467" s="52" t="s">
        <v>2575</v>
      </c>
      <c r="D467" s="58" t="s">
        <v>643</v>
      </c>
      <c r="E467" s="7">
        <v>33151</v>
      </c>
      <c r="F467" s="5" t="str">
        <f t="shared" si="87"/>
        <v>SIEIPEJAL</v>
      </c>
      <c r="G467" s="8" t="s">
        <v>602</v>
      </c>
      <c r="H467" s="8" t="s">
        <v>624</v>
      </c>
      <c r="I467" s="8" t="s">
        <v>644</v>
      </c>
      <c r="J467" s="5" t="s">
        <v>39</v>
      </c>
      <c r="K467" s="5" t="str">
        <f t="shared" si="89"/>
        <v>1 2 08 3 PR17 83</v>
      </c>
      <c r="L467" s="21" t="s">
        <v>1210</v>
      </c>
      <c r="M467" s="22">
        <v>14895</v>
      </c>
      <c r="N467" s="22">
        <v>1000</v>
      </c>
      <c r="O467" s="22">
        <v>955</v>
      </c>
      <c r="P467" s="22">
        <f t="shared" si="90"/>
        <v>16850</v>
      </c>
      <c r="Q467" s="22">
        <v>15595</v>
      </c>
      <c r="R467" s="22">
        <v>17550</v>
      </c>
      <c r="S467" s="22">
        <f t="shared" si="91"/>
        <v>700</v>
      </c>
      <c r="T467" s="76">
        <f t="shared" si="92"/>
        <v>4.4886181468419363E-2</v>
      </c>
      <c r="U467" s="64">
        <v>850</v>
      </c>
      <c r="V467" s="74">
        <f t="shared" si="86"/>
        <v>16700</v>
      </c>
      <c r="W467" s="70">
        <f t="shared" si="93"/>
        <v>2011.797904</v>
      </c>
      <c r="X467" s="70">
        <f t="shared" si="88"/>
        <v>1712.9250000000002</v>
      </c>
      <c r="Y467" s="70">
        <f t="shared" si="94"/>
        <v>12975.277096000002</v>
      </c>
    </row>
    <row r="468" spans="1:25" x14ac:dyDescent="0.3">
      <c r="A468" s="4">
        <v>570</v>
      </c>
      <c r="B468" s="54">
        <v>620</v>
      </c>
      <c r="C468" s="52" t="s">
        <v>2638</v>
      </c>
      <c r="D468" s="58" t="s">
        <v>728</v>
      </c>
      <c r="E468" s="7">
        <v>36846</v>
      </c>
      <c r="F468" s="5" t="str">
        <f t="shared" si="87"/>
        <v>SIEIPEJAL</v>
      </c>
      <c r="G468" s="8" t="s">
        <v>602</v>
      </c>
      <c r="H468" s="8" t="s">
        <v>711</v>
      </c>
      <c r="I468" s="8" t="s">
        <v>729</v>
      </c>
      <c r="J468" s="5" t="s">
        <v>39</v>
      </c>
      <c r="K468" s="5" t="str">
        <f t="shared" si="89"/>
        <v>1 2 08 3 PR18 27</v>
      </c>
      <c r="L468" s="21" t="s">
        <v>1210</v>
      </c>
      <c r="M468" s="22">
        <v>14895</v>
      </c>
      <c r="N468" s="22">
        <v>1000</v>
      </c>
      <c r="O468" s="22">
        <v>955</v>
      </c>
      <c r="P468" s="22">
        <f t="shared" si="90"/>
        <v>16850</v>
      </c>
      <c r="Q468" s="22">
        <v>15595</v>
      </c>
      <c r="R468" s="22">
        <v>17550</v>
      </c>
      <c r="S468" s="22">
        <f t="shared" si="91"/>
        <v>700</v>
      </c>
      <c r="T468" s="76">
        <f t="shared" si="92"/>
        <v>4.4886181468419363E-2</v>
      </c>
      <c r="U468" s="64">
        <v>708</v>
      </c>
      <c r="V468" s="74">
        <f t="shared" si="86"/>
        <v>16558</v>
      </c>
      <c r="W468" s="70">
        <f t="shared" si="93"/>
        <v>1986.3515040000002</v>
      </c>
      <c r="X468" s="70">
        <f t="shared" si="88"/>
        <v>1712.9250000000002</v>
      </c>
      <c r="Y468" s="70">
        <f t="shared" si="94"/>
        <v>12858.723495999999</v>
      </c>
    </row>
    <row r="469" spans="1:25" x14ac:dyDescent="0.3">
      <c r="A469" s="4">
        <v>739</v>
      </c>
      <c r="B469" s="54">
        <v>578</v>
      </c>
      <c r="C469" s="52" t="s">
        <v>2786</v>
      </c>
      <c r="D469" s="58" t="s">
        <v>901</v>
      </c>
      <c r="E469" s="7">
        <v>36708</v>
      </c>
      <c r="F469" s="5" t="str">
        <f t="shared" si="87"/>
        <v>SIEIPEJAL</v>
      </c>
      <c r="G469" s="6" t="s">
        <v>807</v>
      </c>
      <c r="H469" s="6" t="s">
        <v>852</v>
      </c>
      <c r="I469" s="6" t="s">
        <v>902</v>
      </c>
      <c r="J469" s="5" t="s">
        <v>39</v>
      </c>
      <c r="K469" s="5" t="str">
        <f t="shared" si="89"/>
        <v>1 2 22 4 PR24 23</v>
      </c>
      <c r="L469" s="21" t="s">
        <v>1210</v>
      </c>
      <c r="M469" s="22">
        <v>14895</v>
      </c>
      <c r="N469" s="22">
        <v>1000</v>
      </c>
      <c r="O469" s="22">
        <v>955</v>
      </c>
      <c r="P469" s="22">
        <f t="shared" si="90"/>
        <v>16850</v>
      </c>
      <c r="Q469" s="22">
        <v>15595</v>
      </c>
      <c r="R469" s="22">
        <v>17550</v>
      </c>
      <c r="S469" s="22">
        <f t="shared" si="91"/>
        <v>700</v>
      </c>
      <c r="T469" s="76">
        <f t="shared" si="92"/>
        <v>4.4886181468419363E-2</v>
      </c>
      <c r="U469" s="64">
        <v>708</v>
      </c>
      <c r="V469" s="74">
        <f t="shared" si="86"/>
        <v>16558</v>
      </c>
      <c r="W469" s="70">
        <f t="shared" si="93"/>
        <v>1986.3515040000002</v>
      </c>
      <c r="X469" s="70">
        <f t="shared" si="88"/>
        <v>1712.9250000000002</v>
      </c>
      <c r="Y469" s="70">
        <f t="shared" si="94"/>
        <v>12858.723495999999</v>
      </c>
    </row>
    <row r="470" spans="1:25" x14ac:dyDescent="0.3">
      <c r="A470" s="4">
        <v>780</v>
      </c>
      <c r="B470" s="54">
        <v>579</v>
      </c>
      <c r="C470" s="52" t="s">
        <v>2820</v>
      </c>
      <c r="D470" s="59" t="s">
        <v>933</v>
      </c>
      <c r="E470" s="7">
        <v>36708</v>
      </c>
      <c r="F470" s="5" t="str">
        <f t="shared" si="87"/>
        <v>SIEIPEJAL</v>
      </c>
      <c r="G470" s="6" t="s">
        <v>807</v>
      </c>
      <c r="H470" s="8" t="s">
        <v>908</v>
      </c>
      <c r="I470" s="8" t="s">
        <v>644</v>
      </c>
      <c r="J470" s="5" t="s">
        <v>39</v>
      </c>
      <c r="K470" s="5" t="str">
        <f t="shared" si="89"/>
        <v>1 2 22 4 PR24 24</v>
      </c>
      <c r="L470" s="21" t="s">
        <v>1210</v>
      </c>
      <c r="M470" s="22">
        <v>14895</v>
      </c>
      <c r="N470" s="22">
        <v>1000</v>
      </c>
      <c r="O470" s="22">
        <v>955</v>
      </c>
      <c r="P470" s="22">
        <f t="shared" si="90"/>
        <v>16850</v>
      </c>
      <c r="Q470" s="22">
        <v>15595</v>
      </c>
      <c r="R470" s="22">
        <v>17550</v>
      </c>
      <c r="S470" s="22">
        <f t="shared" si="91"/>
        <v>700</v>
      </c>
      <c r="T470" s="76">
        <f t="shared" si="92"/>
        <v>4.4886181468419363E-2</v>
      </c>
      <c r="U470" s="64">
        <v>708</v>
      </c>
      <c r="V470" s="74">
        <f t="shared" si="86"/>
        <v>16558</v>
      </c>
      <c r="W470" s="70">
        <f t="shared" si="93"/>
        <v>1986.3515040000002</v>
      </c>
      <c r="X470" s="70">
        <f t="shared" si="88"/>
        <v>1712.9250000000002</v>
      </c>
      <c r="Y470" s="70">
        <f t="shared" si="94"/>
        <v>12858.723495999999</v>
      </c>
    </row>
    <row r="471" spans="1:25" x14ac:dyDescent="0.3">
      <c r="A471" s="4">
        <v>781</v>
      </c>
      <c r="B471" s="54">
        <v>1620</v>
      </c>
      <c r="C471" s="52" t="s">
        <v>2821</v>
      </c>
      <c r="D471" s="59" t="s">
        <v>934</v>
      </c>
      <c r="E471" s="7">
        <v>41655</v>
      </c>
      <c r="F471" s="5" t="str">
        <f t="shared" si="87"/>
        <v>SIEIPEJAL</v>
      </c>
      <c r="G471" s="6" t="s">
        <v>807</v>
      </c>
      <c r="H471" s="8" t="s">
        <v>908</v>
      </c>
      <c r="I471" s="8" t="s">
        <v>644</v>
      </c>
      <c r="J471" s="5" t="s">
        <v>39</v>
      </c>
      <c r="K471" s="5" t="str">
        <f t="shared" si="89"/>
        <v>1 2 22 4 PR24 24</v>
      </c>
      <c r="L471" s="21" t="s">
        <v>1210</v>
      </c>
      <c r="M471" s="22">
        <v>14895</v>
      </c>
      <c r="N471" s="22">
        <v>1000</v>
      </c>
      <c r="O471" s="22">
        <v>955</v>
      </c>
      <c r="P471" s="22">
        <f t="shared" si="90"/>
        <v>16850</v>
      </c>
      <c r="Q471" s="22">
        <v>15595</v>
      </c>
      <c r="R471" s="22">
        <v>17550</v>
      </c>
      <c r="S471" s="22">
        <f t="shared" si="91"/>
        <v>700</v>
      </c>
      <c r="T471" s="76">
        <f t="shared" si="92"/>
        <v>4.4886181468419363E-2</v>
      </c>
      <c r="U471" s="64">
        <v>283</v>
      </c>
      <c r="V471" s="74">
        <f t="shared" si="86"/>
        <v>16133</v>
      </c>
      <c r="W471" s="70">
        <f t="shared" si="93"/>
        <v>1910.1915040000001</v>
      </c>
      <c r="X471" s="70">
        <f t="shared" si="88"/>
        <v>1712.9250000000002</v>
      </c>
      <c r="Y471" s="70">
        <f t="shared" si="94"/>
        <v>12509.883495999999</v>
      </c>
    </row>
    <row r="472" spans="1:25" x14ac:dyDescent="0.3">
      <c r="A472" s="4">
        <v>224</v>
      </c>
      <c r="B472" s="54">
        <v>201</v>
      </c>
      <c r="C472" s="52" t="s">
        <v>2317</v>
      </c>
      <c r="D472" s="58" t="s">
        <v>303</v>
      </c>
      <c r="E472" s="7">
        <v>34717</v>
      </c>
      <c r="F472" s="5" t="str">
        <f t="shared" si="87"/>
        <v>STIPEJAL</v>
      </c>
      <c r="G472" s="8" t="s">
        <v>180</v>
      </c>
      <c r="H472" s="8" t="s">
        <v>271</v>
      </c>
      <c r="I472" s="8" t="s">
        <v>304</v>
      </c>
      <c r="J472" s="5" t="s">
        <v>39</v>
      </c>
      <c r="K472" s="5" t="str">
        <f t="shared" si="89"/>
        <v>1 1 05 2 PR15 80</v>
      </c>
      <c r="L472" s="21" t="s">
        <v>1210</v>
      </c>
      <c r="M472" s="22">
        <v>15347</v>
      </c>
      <c r="N472" s="22">
        <v>1000</v>
      </c>
      <c r="O472" s="22">
        <v>955</v>
      </c>
      <c r="P472" s="22">
        <f t="shared" si="90"/>
        <v>17302</v>
      </c>
      <c r="Q472" s="22">
        <v>16047</v>
      </c>
      <c r="R472" s="22">
        <v>18002</v>
      </c>
      <c r="S472" s="22">
        <f t="shared" si="91"/>
        <v>700</v>
      </c>
      <c r="T472" s="76">
        <f t="shared" si="92"/>
        <v>4.3621860783947156E-2</v>
      </c>
      <c r="U472" s="64">
        <v>850</v>
      </c>
      <c r="V472" s="74">
        <f t="shared" si="86"/>
        <v>17152</v>
      </c>
      <c r="W472" s="70">
        <f t="shared" si="93"/>
        <v>2092.7963040000004</v>
      </c>
      <c r="X472" s="70">
        <f t="shared" si="88"/>
        <v>1764.905</v>
      </c>
      <c r="Y472" s="70">
        <f t="shared" si="94"/>
        <v>13294.298696</v>
      </c>
    </row>
    <row r="473" spans="1:25" hidden="1" x14ac:dyDescent="0.3">
      <c r="A473" s="4">
        <v>467</v>
      </c>
      <c r="B473" s="54">
        <v>2085</v>
      </c>
      <c r="C473" s="52" t="s">
        <v>2542</v>
      </c>
      <c r="D473" s="59" t="s">
        <v>601</v>
      </c>
      <c r="E473" s="7">
        <v>43440</v>
      </c>
      <c r="F473" s="5" t="str">
        <f t="shared" si="87"/>
        <v>N/A</v>
      </c>
      <c r="G473" s="8" t="s">
        <v>602</v>
      </c>
      <c r="H473" s="6" t="s">
        <v>603</v>
      </c>
      <c r="I473" s="8" t="s">
        <v>604</v>
      </c>
      <c r="J473" s="5" t="s">
        <v>13</v>
      </c>
      <c r="K473" s="5" t="str">
        <f t="shared" si="89"/>
        <v>1 2 08 3 PR16 82</v>
      </c>
      <c r="L473" s="21" t="s">
        <v>1191</v>
      </c>
      <c r="M473" s="22">
        <v>55131</v>
      </c>
      <c r="N473" s="22">
        <v>2057</v>
      </c>
      <c r="O473" s="22">
        <v>1457</v>
      </c>
      <c r="P473" s="22">
        <f t="shared" si="90"/>
        <v>58645</v>
      </c>
      <c r="Q473" s="22">
        <v>55131</v>
      </c>
      <c r="R473" s="22">
        <v>58645</v>
      </c>
      <c r="S473" s="22">
        <f t="shared" si="91"/>
        <v>0</v>
      </c>
      <c r="T473" s="76">
        <f t="shared" si="92"/>
        <v>0</v>
      </c>
      <c r="U473" s="64">
        <v>0</v>
      </c>
      <c r="V473" s="74">
        <f t="shared" si="86"/>
        <v>56588</v>
      </c>
      <c r="W473" s="70">
        <f t="shared" si="93"/>
        <v>9159.7275040000004</v>
      </c>
      <c r="X473" s="70">
        <f t="shared" si="88"/>
        <v>6340.0650000000005</v>
      </c>
      <c r="Y473" s="70">
        <f t="shared" si="94"/>
        <v>41088.207495999995</v>
      </c>
    </row>
    <row r="474" spans="1:25" hidden="1" x14ac:dyDescent="0.3">
      <c r="A474" s="4">
        <v>468</v>
      </c>
      <c r="B474" s="54">
        <v>354</v>
      </c>
      <c r="C474" s="52" t="s">
        <v>2543</v>
      </c>
      <c r="D474" s="58" t="s">
        <v>605</v>
      </c>
      <c r="E474" s="7">
        <v>35688</v>
      </c>
      <c r="F474" s="5" t="str">
        <f t="shared" si="87"/>
        <v>N/A</v>
      </c>
      <c r="G474" s="8" t="s">
        <v>602</v>
      </c>
      <c r="H474" s="6" t="s">
        <v>603</v>
      </c>
      <c r="I474" s="8" t="s">
        <v>606</v>
      </c>
      <c r="J474" s="5" t="s">
        <v>13</v>
      </c>
      <c r="K474" s="5" t="str">
        <f t="shared" si="89"/>
        <v>1 2 08 3 PR16 82</v>
      </c>
      <c r="L474" s="21" t="s">
        <v>1211</v>
      </c>
      <c r="M474" s="22">
        <v>39023</v>
      </c>
      <c r="N474" s="22">
        <v>1808</v>
      </c>
      <c r="O474" s="22">
        <v>1299</v>
      </c>
      <c r="P474" s="22">
        <f t="shared" si="90"/>
        <v>42130</v>
      </c>
      <c r="Q474" s="22">
        <v>39023</v>
      </c>
      <c r="R474" s="22">
        <v>42130</v>
      </c>
      <c r="S474" s="22">
        <f t="shared" si="91"/>
        <v>0</v>
      </c>
      <c r="T474" s="76">
        <f t="shared" si="92"/>
        <v>0</v>
      </c>
      <c r="U474" s="64">
        <v>708</v>
      </c>
      <c r="V474" s="74">
        <f t="shared" si="86"/>
        <v>41030</v>
      </c>
      <c r="W474" s="70">
        <f t="shared" si="93"/>
        <v>6371.7339040000006</v>
      </c>
      <c r="X474" s="70">
        <f t="shared" si="88"/>
        <v>4487.6450000000004</v>
      </c>
      <c r="Y474" s="70">
        <f t="shared" si="94"/>
        <v>30170.621095999999</v>
      </c>
    </row>
    <row r="475" spans="1:25" x14ac:dyDescent="0.3">
      <c r="A475" s="4">
        <v>340</v>
      </c>
      <c r="B475" s="54">
        <v>1177</v>
      </c>
      <c r="C475" s="52" t="s">
        <v>2418</v>
      </c>
      <c r="D475" s="58" t="s">
        <v>447</v>
      </c>
      <c r="E475" s="7">
        <v>41518</v>
      </c>
      <c r="F475" s="5" t="str">
        <f t="shared" si="87"/>
        <v>SIEIPEJAL</v>
      </c>
      <c r="G475" s="8" t="s">
        <v>357</v>
      </c>
      <c r="H475" s="8" t="s">
        <v>433</v>
      </c>
      <c r="I475" s="8" t="s">
        <v>448</v>
      </c>
      <c r="J475" s="5" t="s">
        <v>39</v>
      </c>
      <c r="K475" s="5" t="str">
        <f t="shared" si="89"/>
        <v>1 1 06 2 PR06 62</v>
      </c>
      <c r="L475" s="21" t="s">
        <v>1210</v>
      </c>
      <c r="M475" s="22">
        <v>15347</v>
      </c>
      <c r="N475" s="22">
        <v>1000</v>
      </c>
      <c r="O475" s="22">
        <v>955</v>
      </c>
      <c r="P475" s="22">
        <f t="shared" si="90"/>
        <v>17302</v>
      </c>
      <c r="Q475" s="22">
        <v>16047</v>
      </c>
      <c r="R475" s="22">
        <v>18002</v>
      </c>
      <c r="S475" s="22">
        <f t="shared" si="91"/>
        <v>700</v>
      </c>
      <c r="T475" s="76">
        <f t="shared" si="92"/>
        <v>4.3621860783947156E-2</v>
      </c>
      <c r="U475" s="64">
        <v>283</v>
      </c>
      <c r="V475" s="74">
        <f t="shared" si="86"/>
        <v>16585</v>
      </c>
      <c r="W475" s="70">
        <f t="shared" si="93"/>
        <v>1991.1899040000001</v>
      </c>
      <c r="X475" s="70">
        <f t="shared" si="88"/>
        <v>1764.905</v>
      </c>
      <c r="Y475" s="70">
        <f t="shared" si="94"/>
        <v>12828.905095999999</v>
      </c>
    </row>
    <row r="476" spans="1:25" x14ac:dyDescent="0.3">
      <c r="A476" s="4">
        <v>350</v>
      </c>
      <c r="B476" s="54">
        <v>1474</v>
      </c>
      <c r="C476" s="52" t="s">
        <v>2428</v>
      </c>
      <c r="D476" s="58" t="s">
        <v>463</v>
      </c>
      <c r="E476" s="7">
        <v>41076</v>
      </c>
      <c r="F476" s="5" t="str">
        <f t="shared" si="87"/>
        <v>SIEIPEJAL</v>
      </c>
      <c r="G476" s="8" t="s">
        <v>454</v>
      </c>
      <c r="H476" s="8" t="s">
        <v>515</v>
      </c>
      <c r="I476" s="8" t="s">
        <v>464</v>
      </c>
      <c r="J476" s="5" t="s">
        <v>39</v>
      </c>
      <c r="K476" s="5" t="str">
        <f t="shared" si="89"/>
        <v>1 1 07 2 PR07 95</v>
      </c>
      <c r="L476" s="21" t="s">
        <v>1210</v>
      </c>
      <c r="M476" s="22">
        <v>15347</v>
      </c>
      <c r="N476" s="22">
        <v>1000</v>
      </c>
      <c r="O476" s="22">
        <v>955</v>
      </c>
      <c r="P476" s="22">
        <f t="shared" si="90"/>
        <v>17302</v>
      </c>
      <c r="Q476" s="22">
        <v>16047</v>
      </c>
      <c r="R476" s="22">
        <v>18002</v>
      </c>
      <c r="S476" s="22">
        <f t="shared" si="91"/>
        <v>700</v>
      </c>
      <c r="T476" s="76">
        <f t="shared" si="92"/>
        <v>4.3621860783947156E-2</v>
      </c>
      <c r="U476" s="64">
        <v>283</v>
      </c>
      <c r="V476" s="74">
        <f t="shared" si="86"/>
        <v>16585</v>
      </c>
      <c r="W476" s="70">
        <f t="shared" si="93"/>
        <v>1991.1899040000001</v>
      </c>
      <c r="X476" s="70">
        <f t="shared" si="88"/>
        <v>1764.905</v>
      </c>
      <c r="Y476" s="70">
        <f t="shared" si="94"/>
        <v>12828.905095999999</v>
      </c>
    </row>
    <row r="477" spans="1:25" x14ac:dyDescent="0.3">
      <c r="A477" s="4">
        <v>387</v>
      </c>
      <c r="B477" s="54">
        <v>2319</v>
      </c>
      <c r="C477" s="52" t="s">
        <v>2465</v>
      </c>
      <c r="D477" s="58" t="s">
        <v>512</v>
      </c>
      <c r="E477" s="7">
        <v>43801</v>
      </c>
      <c r="F477" s="5" t="str">
        <f t="shared" si="87"/>
        <v>N/A</v>
      </c>
      <c r="G477" s="8" t="s">
        <v>454</v>
      </c>
      <c r="H477" s="8" t="s">
        <v>499</v>
      </c>
      <c r="I477" s="8" t="s">
        <v>26</v>
      </c>
      <c r="J477" s="5" t="s">
        <v>13</v>
      </c>
      <c r="K477" s="5" t="str">
        <f t="shared" si="89"/>
        <v>1 1 07 2 PR07 92</v>
      </c>
      <c r="L477" s="21" t="s">
        <v>1210</v>
      </c>
      <c r="M477" s="22">
        <v>15347</v>
      </c>
      <c r="N477" s="22">
        <v>1000</v>
      </c>
      <c r="O477" s="22">
        <v>955</v>
      </c>
      <c r="P477" s="22">
        <f t="shared" si="90"/>
        <v>17302</v>
      </c>
      <c r="Q477" s="22">
        <v>16047</v>
      </c>
      <c r="R477" s="22">
        <v>18002</v>
      </c>
      <c r="S477" s="22">
        <f t="shared" si="91"/>
        <v>700</v>
      </c>
      <c r="T477" s="76">
        <f t="shared" si="92"/>
        <v>4.3621860783947156E-2</v>
      </c>
      <c r="U477" s="64">
        <v>0</v>
      </c>
      <c r="V477" s="74">
        <f t="shared" si="86"/>
        <v>16302</v>
      </c>
      <c r="W477" s="70">
        <f t="shared" si="93"/>
        <v>1940.4763040000003</v>
      </c>
      <c r="X477" s="70">
        <f t="shared" si="88"/>
        <v>1764.905</v>
      </c>
      <c r="Y477" s="70">
        <f t="shared" si="94"/>
        <v>12596.618696</v>
      </c>
    </row>
    <row r="478" spans="1:25" x14ac:dyDescent="0.3">
      <c r="A478" s="4">
        <v>405</v>
      </c>
      <c r="B478" s="54">
        <v>1475</v>
      </c>
      <c r="C478" s="52" t="s">
        <v>2483</v>
      </c>
      <c r="D478" s="58" t="s">
        <v>2033</v>
      </c>
      <c r="E478" s="7">
        <v>41076</v>
      </c>
      <c r="F478" s="5" t="str">
        <f t="shared" si="87"/>
        <v>N/A</v>
      </c>
      <c r="G478" s="8" t="s">
        <v>454</v>
      </c>
      <c r="H478" s="6" t="s">
        <v>524</v>
      </c>
      <c r="I478" s="8" t="s">
        <v>464</v>
      </c>
      <c r="J478" s="5" t="s">
        <v>39</v>
      </c>
      <c r="K478" s="5" t="str">
        <f t="shared" si="89"/>
        <v>1 1 07 2 PR08 86</v>
      </c>
      <c r="L478" s="21" t="s">
        <v>1210</v>
      </c>
      <c r="M478" s="22">
        <v>15347</v>
      </c>
      <c r="N478" s="22">
        <v>1000</v>
      </c>
      <c r="O478" s="22">
        <v>955</v>
      </c>
      <c r="P478" s="22">
        <f t="shared" si="90"/>
        <v>17302</v>
      </c>
      <c r="Q478" s="22">
        <v>16047</v>
      </c>
      <c r="R478" s="22">
        <v>18002</v>
      </c>
      <c r="S478" s="22">
        <f t="shared" si="91"/>
        <v>700</v>
      </c>
      <c r="T478" s="76">
        <f t="shared" si="92"/>
        <v>4.3621860783947156E-2</v>
      </c>
      <c r="U478" s="64">
        <v>0</v>
      </c>
      <c r="V478" s="74">
        <f t="shared" si="86"/>
        <v>16302</v>
      </c>
      <c r="W478" s="70">
        <f t="shared" si="93"/>
        <v>1940.4763040000003</v>
      </c>
      <c r="X478" s="70">
        <f t="shared" si="88"/>
        <v>1764.905</v>
      </c>
      <c r="Y478" s="70">
        <f t="shared" si="94"/>
        <v>12596.618696</v>
      </c>
    </row>
    <row r="479" spans="1:25" x14ac:dyDescent="0.3">
      <c r="A479" s="4">
        <v>406</v>
      </c>
      <c r="B479" s="54">
        <v>1489</v>
      </c>
      <c r="C479" s="52" t="s">
        <v>2484</v>
      </c>
      <c r="D479" s="58" t="s">
        <v>537</v>
      </c>
      <c r="E479" s="7">
        <v>41116</v>
      </c>
      <c r="F479" s="5" t="str">
        <f t="shared" si="87"/>
        <v>STIPEJAL</v>
      </c>
      <c r="G479" s="8" t="s">
        <v>454</v>
      </c>
      <c r="H479" s="6" t="s">
        <v>524</v>
      </c>
      <c r="I479" s="8" t="s">
        <v>464</v>
      </c>
      <c r="J479" s="5" t="s">
        <v>39</v>
      </c>
      <c r="K479" s="5" t="str">
        <f t="shared" si="89"/>
        <v>1 1 07 2 PR08 86</v>
      </c>
      <c r="L479" s="21" t="s">
        <v>1210</v>
      </c>
      <c r="M479" s="22">
        <v>15347</v>
      </c>
      <c r="N479" s="22">
        <v>1000</v>
      </c>
      <c r="O479" s="22">
        <v>955</v>
      </c>
      <c r="P479" s="22">
        <f t="shared" si="90"/>
        <v>17302</v>
      </c>
      <c r="Q479" s="22">
        <v>16047</v>
      </c>
      <c r="R479" s="22">
        <v>18002</v>
      </c>
      <c r="S479" s="22">
        <f t="shared" si="91"/>
        <v>700</v>
      </c>
      <c r="T479" s="76">
        <f t="shared" si="92"/>
        <v>4.3621860783947156E-2</v>
      </c>
      <c r="U479" s="64">
        <v>283</v>
      </c>
      <c r="V479" s="74">
        <f t="shared" si="86"/>
        <v>16585</v>
      </c>
      <c r="W479" s="70">
        <f t="shared" si="93"/>
        <v>1991.1899040000001</v>
      </c>
      <c r="X479" s="70">
        <f t="shared" si="88"/>
        <v>1764.905</v>
      </c>
      <c r="Y479" s="70">
        <f t="shared" si="94"/>
        <v>12828.905095999999</v>
      </c>
    </row>
    <row r="480" spans="1:25" x14ac:dyDescent="0.3">
      <c r="A480" s="4">
        <v>537</v>
      </c>
      <c r="B480" s="54">
        <v>622</v>
      </c>
      <c r="C480" s="52" t="s">
        <v>2606</v>
      </c>
      <c r="D480" s="59" t="s">
        <v>685</v>
      </c>
      <c r="E480" s="7">
        <v>36831</v>
      </c>
      <c r="F480" s="5" t="str">
        <f t="shared" si="87"/>
        <v>STIPEJAL</v>
      </c>
      <c r="G480" s="8" t="s">
        <v>602</v>
      </c>
      <c r="H480" s="8" t="s">
        <v>652</v>
      </c>
      <c r="I480" s="8" t="s">
        <v>686</v>
      </c>
      <c r="J480" s="5" t="s">
        <v>39</v>
      </c>
      <c r="K480" s="5" t="str">
        <f t="shared" si="89"/>
        <v>1 2 08 3 PR18 26</v>
      </c>
      <c r="L480" s="21" t="s">
        <v>1210</v>
      </c>
      <c r="M480" s="22">
        <v>15347</v>
      </c>
      <c r="N480" s="22">
        <v>1000</v>
      </c>
      <c r="O480" s="22">
        <v>955</v>
      </c>
      <c r="P480" s="22">
        <f t="shared" si="90"/>
        <v>17302</v>
      </c>
      <c r="Q480" s="22">
        <v>16047</v>
      </c>
      <c r="R480" s="22">
        <v>18002</v>
      </c>
      <c r="S480" s="22">
        <f t="shared" si="91"/>
        <v>700</v>
      </c>
      <c r="T480" s="76">
        <f t="shared" si="92"/>
        <v>4.3621860783947156E-2</v>
      </c>
      <c r="U480" s="64">
        <v>708</v>
      </c>
      <c r="V480" s="74">
        <f t="shared" si="86"/>
        <v>17010</v>
      </c>
      <c r="W480" s="70">
        <f t="shared" si="93"/>
        <v>2067.3499040000002</v>
      </c>
      <c r="X480" s="70">
        <f t="shared" si="88"/>
        <v>1764.905</v>
      </c>
      <c r="Y480" s="70">
        <f t="shared" si="94"/>
        <v>13177.745095999999</v>
      </c>
    </row>
    <row r="481" spans="1:25" x14ac:dyDescent="0.3">
      <c r="A481" s="4">
        <v>569</v>
      </c>
      <c r="B481" s="54">
        <v>625</v>
      </c>
      <c r="C481" s="52" t="s">
        <v>2637</v>
      </c>
      <c r="D481" s="58" t="s">
        <v>726</v>
      </c>
      <c r="E481" s="7">
        <v>36846</v>
      </c>
      <c r="F481" s="5" t="str">
        <f t="shared" si="87"/>
        <v>SUTIPEJAL</v>
      </c>
      <c r="G481" s="8" t="s">
        <v>602</v>
      </c>
      <c r="H481" s="8" t="s">
        <v>711</v>
      </c>
      <c r="I481" s="8" t="s">
        <v>727</v>
      </c>
      <c r="J481" s="5" t="s">
        <v>39</v>
      </c>
      <c r="K481" s="5" t="str">
        <f t="shared" si="89"/>
        <v>1 2 08 3 PR18 27</v>
      </c>
      <c r="L481" s="21" t="s">
        <v>1210</v>
      </c>
      <c r="M481" s="22">
        <v>15347</v>
      </c>
      <c r="N481" s="22">
        <v>1000</v>
      </c>
      <c r="O481" s="22">
        <v>955</v>
      </c>
      <c r="P481" s="22">
        <f t="shared" si="90"/>
        <v>17302</v>
      </c>
      <c r="Q481" s="22">
        <v>16047</v>
      </c>
      <c r="R481" s="22">
        <v>18002</v>
      </c>
      <c r="S481" s="22">
        <f t="shared" si="91"/>
        <v>700</v>
      </c>
      <c r="T481" s="76">
        <f t="shared" si="92"/>
        <v>4.3621860783947156E-2</v>
      </c>
      <c r="U481" s="64">
        <v>708</v>
      </c>
      <c r="V481" s="74">
        <f t="shared" si="86"/>
        <v>17010</v>
      </c>
      <c r="W481" s="70">
        <f t="shared" si="93"/>
        <v>2067.3499040000002</v>
      </c>
      <c r="X481" s="70">
        <f t="shared" si="88"/>
        <v>1764.905</v>
      </c>
      <c r="Y481" s="70">
        <f t="shared" si="94"/>
        <v>13177.745095999999</v>
      </c>
    </row>
    <row r="482" spans="1:25" x14ac:dyDescent="0.3">
      <c r="A482" s="4">
        <v>675</v>
      </c>
      <c r="B482" s="54">
        <v>2234</v>
      </c>
      <c r="C482" s="52" t="s">
        <v>2734</v>
      </c>
      <c r="D482" s="58" t="s">
        <v>839</v>
      </c>
      <c r="E482" s="7">
        <v>43739</v>
      </c>
      <c r="F482" s="5" t="str">
        <f t="shared" si="87"/>
        <v>N/A</v>
      </c>
      <c r="G482" s="8" t="s">
        <v>807</v>
      </c>
      <c r="H482" s="8" t="s">
        <v>808</v>
      </c>
      <c r="I482" s="8" t="s">
        <v>30</v>
      </c>
      <c r="J482" s="5" t="s">
        <v>13</v>
      </c>
      <c r="K482" s="5" t="str">
        <f t="shared" si="89"/>
        <v>1 2 22 4 PR24 22</v>
      </c>
      <c r="L482" s="21" t="s">
        <v>1210</v>
      </c>
      <c r="M482" s="22">
        <v>15347</v>
      </c>
      <c r="N482" s="22">
        <v>1000</v>
      </c>
      <c r="O482" s="22">
        <v>955</v>
      </c>
      <c r="P482" s="22">
        <f t="shared" si="90"/>
        <v>17302</v>
      </c>
      <c r="Q482" s="22">
        <v>16047</v>
      </c>
      <c r="R482" s="22">
        <v>18002</v>
      </c>
      <c r="S482" s="22">
        <f t="shared" si="91"/>
        <v>700</v>
      </c>
      <c r="T482" s="76">
        <f t="shared" si="92"/>
        <v>4.3621860783947156E-2</v>
      </c>
      <c r="U482" s="64">
        <v>0</v>
      </c>
      <c r="V482" s="74">
        <f t="shared" si="86"/>
        <v>16302</v>
      </c>
      <c r="W482" s="70">
        <f t="shared" si="93"/>
        <v>1940.4763040000003</v>
      </c>
      <c r="X482" s="70">
        <f t="shared" si="88"/>
        <v>1764.905</v>
      </c>
      <c r="Y482" s="70">
        <f t="shared" si="94"/>
        <v>12596.618696</v>
      </c>
    </row>
    <row r="483" spans="1:25" x14ac:dyDescent="0.3">
      <c r="A483" s="4">
        <v>21</v>
      </c>
      <c r="B483" s="54">
        <v>1128</v>
      </c>
      <c r="C483" s="52" t="s">
        <v>2137</v>
      </c>
      <c r="D483" s="59" t="s">
        <v>47</v>
      </c>
      <c r="E483" s="7">
        <v>39287</v>
      </c>
      <c r="F483" s="5" t="str">
        <f t="shared" si="87"/>
        <v>SIEIPEJAL</v>
      </c>
      <c r="G483" s="6" t="s">
        <v>11</v>
      </c>
      <c r="H483" s="6" t="s">
        <v>42</v>
      </c>
      <c r="I483" s="8" t="s">
        <v>30</v>
      </c>
      <c r="J483" s="5" t="s">
        <v>39</v>
      </c>
      <c r="K483" s="5" t="str">
        <f t="shared" si="89"/>
        <v>1 1 01 1 PR01 54</v>
      </c>
      <c r="L483" s="21" t="s">
        <v>1175</v>
      </c>
      <c r="M483" s="22">
        <v>15441</v>
      </c>
      <c r="N483" s="22">
        <v>1099</v>
      </c>
      <c r="O483" s="22">
        <v>889</v>
      </c>
      <c r="P483" s="22">
        <f t="shared" si="90"/>
        <v>17429</v>
      </c>
      <c r="Q483" s="22">
        <v>16141</v>
      </c>
      <c r="R483" s="22">
        <v>18129</v>
      </c>
      <c r="S483" s="22">
        <f t="shared" si="91"/>
        <v>700</v>
      </c>
      <c r="T483" s="76">
        <f t="shared" si="92"/>
        <v>4.3367821076761043E-2</v>
      </c>
      <c r="U483" s="64">
        <v>425</v>
      </c>
      <c r="V483" s="74">
        <f t="shared" si="86"/>
        <v>16755</v>
      </c>
      <c r="W483" s="70">
        <f t="shared" si="93"/>
        <v>2021.6539040000002</v>
      </c>
      <c r="X483" s="70">
        <f t="shared" si="88"/>
        <v>1775.7150000000001</v>
      </c>
      <c r="Y483" s="70">
        <f t="shared" si="94"/>
        <v>12957.631095999999</v>
      </c>
    </row>
    <row r="484" spans="1:25" x14ac:dyDescent="0.3">
      <c r="A484" s="4">
        <v>25</v>
      </c>
      <c r="B484" s="54">
        <v>1309</v>
      </c>
      <c r="C484" s="52" t="s">
        <v>2141</v>
      </c>
      <c r="D484" s="59" t="s">
        <v>54</v>
      </c>
      <c r="E484" s="7">
        <v>40238</v>
      </c>
      <c r="F484" s="5" t="str">
        <f t="shared" si="87"/>
        <v>SIEIPEJAL</v>
      </c>
      <c r="G484" s="6" t="s">
        <v>11</v>
      </c>
      <c r="H484" s="8" t="s">
        <v>50</v>
      </c>
      <c r="I484" s="8" t="s">
        <v>30</v>
      </c>
      <c r="J484" s="5" t="s">
        <v>39</v>
      </c>
      <c r="K484" s="5" t="str">
        <f t="shared" si="89"/>
        <v>1 1 01 1 PR01 77</v>
      </c>
      <c r="L484" s="21" t="s">
        <v>1175</v>
      </c>
      <c r="M484" s="22">
        <v>15441</v>
      </c>
      <c r="N484" s="22">
        <v>1099</v>
      </c>
      <c r="O484" s="22">
        <v>889</v>
      </c>
      <c r="P484" s="22">
        <f t="shared" si="90"/>
        <v>17429</v>
      </c>
      <c r="Q484" s="22">
        <v>16141</v>
      </c>
      <c r="R484" s="22">
        <v>18129</v>
      </c>
      <c r="S484" s="22">
        <f t="shared" si="91"/>
        <v>700</v>
      </c>
      <c r="T484" s="76">
        <f t="shared" si="92"/>
        <v>4.3367821076761043E-2</v>
      </c>
      <c r="U484" s="64">
        <v>425</v>
      </c>
      <c r="V484" s="74">
        <f t="shared" si="86"/>
        <v>16755</v>
      </c>
      <c r="W484" s="70">
        <f t="shared" si="93"/>
        <v>2021.6539040000002</v>
      </c>
      <c r="X484" s="70">
        <f t="shared" si="88"/>
        <v>1775.7150000000001</v>
      </c>
      <c r="Y484" s="70">
        <f t="shared" si="94"/>
        <v>12957.631095999999</v>
      </c>
    </row>
    <row r="485" spans="1:25" x14ac:dyDescent="0.3">
      <c r="A485" s="4">
        <v>54</v>
      </c>
      <c r="B485" s="54">
        <v>2435</v>
      </c>
      <c r="C485" s="52" t="s">
        <v>2076</v>
      </c>
      <c r="D485" s="59" t="s">
        <v>2921</v>
      </c>
      <c r="E485" s="7">
        <v>44287</v>
      </c>
      <c r="F485" s="5" t="str">
        <f t="shared" si="87"/>
        <v>N/A</v>
      </c>
      <c r="G485" s="6" t="s">
        <v>61</v>
      </c>
      <c r="H485" s="8" t="s">
        <v>62</v>
      </c>
      <c r="I485" s="8" t="s">
        <v>30</v>
      </c>
      <c r="J485" s="5" t="s">
        <v>13</v>
      </c>
      <c r="K485" s="5" t="str">
        <f t="shared" si="89"/>
        <v>1 1 02 2 PR10 69</v>
      </c>
      <c r="L485" s="21" t="s">
        <v>1175</v>
      </c>
      <c r="M485" s="22">
        <v>15441</v>
      </c>
      <c r="N485" s="22">
        <v>1099</v>
      </c>
      <c r="O485" s="22">
        <v>889</v>
      </c>
      <c r="P485" s="22">
        <f t="shared" si="90"/>
        <v>17429</v>
      </c>
      <c r="Q485" s="22">
        <v>16141</v>
      </c>
      <c r="R485" s="22">
        <v>18129</v>
      </c>
      <c r="S485" s="22">
        <f t="shared" si="91"/>
        <v>700</v>
      </c>
      <c r="T485" s="76">
        <f t="shared" si="92"/>
        <v>4.3367821076761043E-2</v>
      </c>
      <c r="U485" s="64">
        <v>0</v>
      </c>
      <c r="V485" s="74">
        <f t="shared" si="86"/>
        <v>16330</v>
      </c>
      <c r="W485" s="70">
        <f t="shared" si="93"/>
        <v>1945.4939040000002</v>
      </c>
      <c r="X485" s="70">
        <f t="shared" si="88"/>
        <v>1775.7150000000001</v>
      </c>
      <c r="Y485" s="70">
        <f t="shared" si="94"/>
        <v>12608.791095999999</v>
      </c>
    </row>
    <row r="486" spans="1:25" x14ac:dyDescent="0.3">
      <c r="A486" s="4">
        <v>55</v>
      </c>
      <c r="B486" s="54">
        <v>2036</v>
      </c>
      <c r="C486" s="52" t="s">
        <v>2170</v>
      </c>
      <c r="D486" s="59" t="s">
        <v>97</v>
      </c>
      <c r="E486" s="7">
        <v>43222</v>
      </c>
      <c r="F486" s="5" t="str">
        <f t="shared" si="87"/>
        <v>SIEIPEJAL</v>
      </c>
      <c r="G486" s="6" t="s">
        <v>61</v>
      </c>
      <c r="H486" s="8" t="s">
        <v>62</v>
      </c>
      <c r="I486" s="8" t="s">
        <v>94</v>
      </c>
      <c r="J486" s="5" t="s">
        <v>39</v>
      </c>
      <c r="K486" s="5" t="str">
        <f t="shared" si="89"/>
        <v>1 1 02 2 PR10 69</v>
      </c>
      <c r="L486" s="21" t="s">
        <v>1175</v>
      </c>
      <c r="M486" s="22">
        <v>15441</v>
      </c>
      <c r="N486" s="22">
        <v>1099</v>
      </c>
      <c r="O486" s="22">
        <v>889</v>
      </c>
      <c r="P486" s="22">
        <f t="shared" si="90"/>
        <v>17429</v>
      </c>
      <c r="Q486" s="22">
        <v>16141</v>
      </c>
      <c r="R486" s="22">
        <v>18129</v>
      </c>
      <c r="S486" s="22">
        <f t="shared" si="91"/>
        <v>700</v>
      </c>
      <c r="T486" s="76">
        <f t="shared" si="92"/>
        <v>4.3367821076761043E-2</v>
      </c>
      <c r="U486" s="64">
        <v>0</v>
      </c>
      <c r="V486" s="74">
        <f t="shared" si="86"/>
        <v>16330</v>
      </c>
      <c r="W486" s="70">
        <f t="shared" si="93"/>
        <v>1945.4939040000002</v>
      </c>
      <c r="X486" s="70">
        <f t="shared" si="88"/>
        <v>1775.7150000000001</v>
      </c>
      <c r="Y486" s="70">
        <f t="shared" si="94"/>
        <v>12608.791095999999</v>
      </c>
    </row>
    <row r="487" spans="1:25" x14ac:dyDescent="0.3">
      <c r="A487" s="4">
        <v>120</v>
      </c>
      <c r="B487" s="73">
        <v>2444</v>
      </c>
      <c r="C487" s="72" t="s">
        <v>2886</v>
      </c>
      <c r="D487" s="58" t="s">
        <v>2934</v>
      </c>
      <c r="E487" s="7">
        <v>44317</v>
      </c>
      <c r="F487" s="5" t="str">
        <f>IFERROR(VLOOKUP(B483,SINDICATO,5,FALSE),"N/A")</f>
        <v>SIEIPEJAL</v>
      </c>
      <c r="G487" s="8" t="s">
        <v>131</v>
      </c>
      <c r="H487" s="6" t="s">
        <v>158</v>
      </c>
      <c r="I487" s="8" t="s">
        <v>53</v>
      </c>
      <c r="J487" s="5" t="s">
        <v>13</v>
      </c>
      <c r="K487" s="5" t="str">
        <f t="shared" si="89"/>
        <v>1 1 04 2 PR12 75</v>
      </c>
      <c r="L487" s="21" t="s">
        <v>1175</v>
      </c>
      <c r="M487" s="22">
        <v>15441</v>
      </c>
      <c r="N487" s="22">
        <v>1099</v>
      </c>
      <c r="O487" s="22">
        <v>889</v>
      </c>
      <c r="P487" s="22">
        <f t="shared" si="90"/>
        <v>17429</v>
      </c>
      <c r="Q487" s="22">
        <v>16141</v>
      </c>
      <c r="R487" s="22">
        <v>18129</v>
      </c>
      <c r="S487" s="22">
        <f t="shared" si="91"/>
        <v>700</v>
      </c>
      <c r="T487" s="76">
        <f t="shared" si="92"/>
        <v>4.3367821076761043E-2</v>
      </c>
      <c r="U487" s="64">
        <v>0</v>
      </c>
      <c r="V487" s="74">
        <f t="shared" si="86"/>
        <v>16330</v>
      </c>
      <c r="W487" s="70">
        <f t="shared" si="93"/>
        <v>1945.4939040000002</v>
      </c>
      <c r="X487" s="70">
        <f t="shared" si="88"/>
        <v>1775.7150000000001</v>
      </c>
      <c r="Y487" s="70">
        <f t="shared" si="94"/>
        <v>12608.791095999999</v>
      </c>
    </row>
    <row r="488" spans="1:25" x14ac:dyDescent="0.3">
      <c r="A488" s="4">
        <v>121</v>
      </c>
      <c r="B488" s="54">
        <v>2433</v>
      </c>
      <c r="C488" s="52" t="s">
        <v>2079</v>
      </c>
      <c r="D488" s="62" t="s">
        <v>2919</v>
      </c>
      <c r="E488" s="7">
        <v>43830</v>
      </c>
      <c r="F488" s="5" t="str">
        <f t="shared" ref="F488:F498" si="95">IFERROR(VLOOKUP(B488,SINDICATO,5,FALSE),"N/A")</f>
        <v>N/A</v>
      </c>
      <c r="G488" s="8" t="s">
        <v>131</v>
      </c>
      <c r="H488" s="6" t="s">
        <v>158</v>
      </c>
      <c r="I488" s="8" t="s">
        <v>53</v>
      </c>
      <c r="J488" s="5" t="s">
        <v>13</v>
      </c>
      <c r="K488" s="5" t="str">
        <f t="shared" si="89"/>
        <v>1 1 04 2 PR12 75</v>
      </c>
      <c r="L488" s="21" t="s">
        <v>1175</v>
      </c>
      <c r="M488" s="22">
        <v>15441</v>
      </c>
      <c r="N488" s="22">
        <v>1099</v>
      </c>
      <c r="O488" s="22">
        <v>889</v>
      </c>
      <c r="P488" s="22">
        <f t="shared" si="90"/>
        <v>17429</v>
      </c>
      <c r="Q488" s="22">
        <v>16141</v>
      </c>
      <c r="R488" s="22">
        <v>18129</v>
      </c>
      <c r="S488" s="22">
        <f t="shared" si="91"/>
        <v>700</v>
      </c>
      <c r="T488" s="76">
        <f t="shared" si="92"/>
        <v>4.3367821076761043E-2</v>
      </c>
      <c r="U488" s="64">
        <v>0</v>
      </c>
      <c r="V488" s="74">
        <f t="shared" si="86"/>
        <v>16330</v>
      </c>
      <c r="W488" s="70">
        <f t="shared" si="93"/>
        <v>1945.4939040000002</v>
      </c>
      <c r="X488" s="70">
        <f t="shared" si="88"/>
        <v>1775.7150000000001</v>
      </c>
      <c r="Y488" s="70">
        <f t="shared" si="94"/>
        <v>12608.791095999999</v>
      </c>
    </row>
    <row r="489" spans="1:25" x14ac:dyDescent="0.3">
      <c r="A489" s="4">
        <v>134</v>
      </c>
      <c r="B489" s="54">
        <v>1192</v>
      </c>
      <c r="C489" s="52" t="s">
        <v>2233</v>
      </c>
      <c r="D489" s="58" t="s">
        <v>185</v>
      </c>
      <c r="E489" s="7">
        <v>39722</v>
      </c>
      <c r="F489" s="5" t="str">
        <f t="shared" si="95"/>
        <v>SIEIPEJAL</v>
      </c>
      <c r="G489" s="8" t="s">
        <v>180</v>
      </c>
      <c r="H489" s="8" t="s">
        <v>181</v>
      </c>
      <c r="I489" s="8" t="s">
        <v>186</v>
      </c>
      <c r="J489" s="5" t="s">
        <v>39</v>
      </c>
      <c r="K489" s="5" t="str">
        <f t="shared" si="89"/>
        <v>1 1 05 1 PR02 13</v>
      </c>
      <c r="L489" s="21" t="s">
        <v>1175</v>
      </c>
      <c r="M489" s="22">
        <v>15441</v>
      </c>
      <c r="N489" s="22">
        <v>1099</v>
      </c>
      <c r="O489" s="22">
        <v>889</v>
      </c>
      <c r="P489" s="22">
        <f t="shared" si="90"/>
        <v>17429</v>
      </c>
      <c r="Q489" s="22">
        <v>16141</v>
      </c>
      <c r="R489" s="22">
        <v>18129</v>
      </c>
      <c r="S489" s="22">
        <f t="shared" si="91"/>
        <v>700</v>
      </c>
      <c r="T489" s="76">
        <f t="shared" si="92"/>
        <v>4.3367821076761043E-2</v>
      </c>
      <c r="U489" s="64">
        <v>425</v>
      </c>
      <c r="V489" s="74">
        <f t="shared" si="86"/>
        <v>16755</v>
      </c>
      <c r="W489" s="70">
        <f t="shared" si="93"/>
        <v>2021.6539040000002</v>
      </c>
      <c r="X489" s="70">
        <f t="shared" si="88"/>
        <v>1775.7150000000001</v>
      </c>
      <c r="Y489" s="70">
        <f t="shared" si="94"/>
        <v>12957.631095999999</v>
      </c>
    </row>
    <row r="490" spans="1:25" x14ac:dyDescent="0.3">
      <c r="A490" s="4">
        <v>139</v>
      </c>
      <c r="B490" s="54">
        <v>1604</v>
      </c>
      <c r="C490" s="52" t="s">
        <v>2238</v>
      </c>
      <c r="D490" s="58" t="s">
        <v>193</v>
      </c>
      <c r="E490" s="7">
        <v>43116</v>
      </c>
      <c r="F490" s="5" t="str">
        <f t="shared" si="95"/>
        <v>STIPEJAL</v>
      </c>
      <c r="G490" s="8" t="s">
        <v>180</v>
      </c>
      <c r="H490" s="8" t="s">
        <v>194</v>
      </c>
      <c r="I490" s="8" t="s">
        <v>30</v>
      </c>
      <c r="J490" s="5" t="s">
        <v>39</v>
      </c>
      <c r="K490" s="5" t="str">
        <f t="shared" si="89"/>
        <v>1 1 05 1 PR02 15</v>
      </c>
      <c r="L490" s="21" t="s">
        <v>1175</v>
      </c>
      <c r="M490" s="22">
        <v>15441</v>
      </c>
      <c r="N490" s="22">
        <v>1099</v>
      </c>
      <c r="O490" s="22">
        <v>889</v>
      </c>
      <c r="P490" s="22">
        <f t="shared" si="90"/>
        <v>17429</v>
      </c>
      <c r="Q490" s="22">
        <v>16141</v>
      </c>
      <c r="R490" s="22">
        <v>18129</v>
      </c>
      <c r="S490" s="22">
        <f t="shared" si="91"/>
        <v>700</v>
      </c>
      <c r="T490" s="76">
        <f t="shared" si="92"/>
        <v>4.3367821076761043E-2</v>
      </c>
      <c r="U490" s="64">
        <v>0</v>
      </c>
      <c r="V490" s="74">
        <f t="shared" si="86"/>
        <v>16330</v>
      </c>
      <c r="W490" s="70">
        <f t="shared" si="93"/>
        <v>1945.4939040000002</v>
      </c>
      <c r="X490" s="70">
        <f t="shared" si="88"/>
        <v>1775.7150000000001</v>
      </c>
      <c r="Y490" s="70">
        <f t="shared" si="94"/>
        <v>12608.791095999999</v>
      </c>
    </row>
    <row r="491" spans="1:25" hidden="1" x14ac:dyDescent="0.3">
      <c r="A491" s="4">
        <v>485</v>
      </c>
      <c r="B491" s="54">
        <v>2291</v>
      </c>
      <c r="C491" s="52" t="s">
        <v>2559</v>
      </c>
      <c r="D491" s="58" t="s">
        <v>607</v>
      </c>
      <c r="E491" s="7">
        <v>43922</v>
      </c>
      <c r="F491" s="5" t="str">
        <f t="shared" si="95"/>
        <v>N/A</v>
      </c>
      <c r="G491" s="6" t="s">
        <v>602</v>
      </c>
      <c r="H491" s="8" t="s">
        <v>624</v>
      </c>
      <c r="I491" s="9" t="s">
        <v>625</v>
      </c>
      <c r="J491" s="5" t="s">
        <v>13</v>
      </c>
      <c r="K491" s="5" t="str">
        <f t="shared" si="89"/>
        <v>1 2 08 3 PR17 83</v>
      </c>
      <c r="L491" s="21" t="s">
        <v>1208</v>
      </c>
      <c r="M491" s="22">
        <v>33470</v>
      </c>
      <c r="N491" s="22">
        <v>1549</v>
      </c>
      <c r="O491" s="22">
        <v>1116</v>
      </c>
      <c r="P491" s="22">
        <f t="shared" si="90"/>
        <v>36135</v>
      </c>
      <c r="Q491" s="22">
        <v>33470</v>
      </c>
      <c r="R491" s="22">
        <v>36135</v>
      </c>
      <c r="S491" s="22">
        <f t="shared" si="91"/>
        <v>0</v>
      </c>
      <c r="T491" s="76">
        <f t="shared" si="92"/>
        <v>0</v>
      </c>
      <c r="U491" s="64">
        <v>0</v>
      </c>
      <c r="V491" s="74">
        <f t="shared" si="86"/>
        <v>34586</v>
      </c>
      <c r="W491" s="70">
        <f t="shared" si="93"/>
        <v>5216.9691040000007</v>
      </c>
      <c r="X491" s="70">
        <f t="shared" si="88"/>
        <v>3849.05</v>
      </c>
      <c r="Y491" s="70">
        <f t="shared" si="94"/>
        <v>25519.980896000001</v>
      </c>
    </row>
    <row r="492" spans="1:25" x14ac:dyDescent="0.3">
      <c r="A492" s="4">
        <v>188</v>
      </c>
      <c r="B492" s="54">
        <v>2239</v>
      </c>
      <c r="C492" s="52" t="s">
        <v>2283</v>
      </c>
      <c r="D492" s="58" t="s">
        <v>260</v>
      </c>
      <c r="E492" s="7">
        <v>43512</v>
      </c>
      <c r="F492" s="5" t="str">
        <f t="shared" si="95"/>
        <v>N/A</v>
      </c>
      <c r="G492" s="8" t="s">
        <v>180</v>
      </c>
      <c r="H492" s="8" t="s">
        <v>247</v>
      </c>
      <c r="I492" s="8" t="s">
        <v>35</v>
      </c>
      <c r="J492" s="5" t="s">
        <v>13</v>
      </c>
      <c r="K492" s="5" t="str">
        <f t="shared" si="89"/>
        <v>1 1 05 2 PR09 68</v>
      </c>
      <c r="L492" s="21" t="s">
        <v>1175</v>
      </c>
      <c r="M492" s="22">
        <v>15441</v>
      </c>
      <c r="N492" s="22">
        <v>1099</v>
      </c>
      <c r="O492" s="22">
        <v>889</v>
      </c>
      <c r="P492" s="22">
        <f t="shared" si="90"/>
        <v>17429</v>
      </c>
      <c r="Q492" s="22">
        <v>16141</v>
      </c>
      <c r="R492" s="22">
        <v>18129</v>
      </c>
      <c r="S492" s="22">
        <f t="shared" si="91"/>
        <v>700</v>
      </c>
      <c r="T492" s="76">
        <f t="shared" si="92"/>
        <v>4.3367821076761043E-2</v>
      </c>
      <c r="U492" s="64">
        <v>0</v>
      </c>
      <c r="V492" s="74">
        <f t="shared" si="86"/>
        <v>16330</v>
      </c>
      <c r="W492" s="70">
        <f t="shared" si="93"/>
        <v>1945.4939040000002</v>
      </c>
      <c r="X492" s="70">
        <f t="shared" si="88"/>
        <v>1775.7150000000001</v>
      </c>
      <c r="Y492" s="70">
        <f t="shared" si="94"/>
        <v>12608.791095999999</v>
      </c>
    </row>
    <row r="493" spans="1:25" x14ac:dyDescent="0.3">
      <c r="A493" s="4">
        <v>189</v>
      </c>
      <c r="B493" s="54">
        <v>283</v>
      </c>
      <c r="C493" s="52" t="s">
        <v>2284</v>
      </c>
      <c r="D493" s="58" t="s">
        <v>261</v>
      </c>
      <c r="E493" s="7">
        <v>35363</v>
      </c>
      <c r="F493" s="5" t="str">
        <f t="shared" si="95"/>
        <v>N/A</v>
      </c>
      <c r="G493" s="8" t="s">
        <v>180</v>
      </c>
      <c r="H493" s="8" t="s">
        <v>247</v>
      </c>
      <c r="I493" s="8" t="s">
        <v>30</v>
      </c>
      <c r="J493" s="5" t="s">
        <v>13</v>
      </c>
      <c r="K493" s="5" t="str">
        <f t="shared" si="89"/>
        <v>1 1 05 2 PR09 68</v>
      </c>
      <c r="L493" s="21" t="s">
        <v>1175</v>
      </c>
      <c r="M493" s="22">
        <v>15441</v>
      </c>
      <c r="N493" s="22">
        <v>1099</v>
      </c>
      <c r="O493" s="22">
        <v>889</v>
      </c>
      <c r="P493" s="22">
        <f t="shared" si="90"/>
        <v>17429</v>
      </c>
      <c r="Q493" s="22">
        <v>16141</v>
      </c>
      <c r="R493" s="22">
        <v>18129</v>
      </c>
      <c r="S493" s="22">
        <f t="shared" si="91"/>
        <v>700</v>
      </c>
      <c r="T493" s="76">
        <f t="shared" si="92"/>
        <v>4.3367821076761043E-2</v>
      </c>
      <c r="U493" s="64">
        <v>708</v>
      </c>
      <c r="V493" s="74">
        <f t="shared" si="86"/>
        <v>17038</v>
      </c>
      <c r="W493" s="70">
        <f t="shared" si="93"/>
        <v>2072.3675039999998</v>
      </c>
      <c r="X493" s="70">
        <f t="shared" si="88"/>
        <v>1775.7150000000001</v>
      </c>
      <c r="Y493" s="70">
        <f t="shared" si="94"/>
        <v>13189.917496</v>
      </c>
    </row>
    <row r="494" spans="1:25" x14ac:dyDescent="0.3">
      <c r="A494" s="4">
        <v>282</v>
      </c>
      <c r="B494" s="54">
        <v>1681</v>
      </c>
      <c r="C494" s="52" t="s">
        <v>2369</v>
      </c>
      <c r="D494" s="58" t="s">
        <v>378</v>
      </c>
      <c r="E494" s="7">
        <v>43440</v>
      </c>
      <c r="F494" s="5" t="str">
        <f t="shared" si="95"/>
        <v>N/A</v>
      </c>
      <c r="G494" s="8" t="s">
        <v>357</v>
      </c>
      <c r="H494" s="8" t="s">
        <v>358</v>
      </c>
      <c r="I494" s="8" t="s">
        <v>379</v>
      </c>
      <c r="J494" s="5" t="s">
        <v>13</v>
      </c>
      <c r="K494" s="5" t="str">
        <f t="shared" si="89"/>
        <v>1 1 06 1 PR03 56</v>
      </c>
      <c r="L494" s="21" t="s">
        <v>1175</v>
      </c>
      <c r="M494" s="22">
        <v>15441</v>
      </c>
      <c r="N494" s="22">
        <v>1099</v>
      </c>
      <c r="O494" s="22">
        <v>889</v>
      </c>
      <c r="P494" s="22">
        <f t="shared" si="90"/>
        <v>17429</v>
      </c>
      <c r="Q494" s="22">
        <v>16141</v>
      </c>
      <c r="R494" s="22">
        <v>18129</v>
      </c>
      <c r="S494" s="22">
        <f t="shared" si="91"/>
        <v>700</v>
      </c>
      <c r="T494" s="76">
        <f t="shared" si="92"/>
        <v>4.3367821076761043E-2</v>
      </c>
      <c r="U494" s="64">
        <v>0</v>
      </c>
      <c r="V494" s="74">
        <f t="shared" si="86"/>
        <v>16330</v>
      </c>
      <c r="W494" s="70">
        <f t="shared" si="93"/>
        <v>1945.4939040000002</v>
      </c>
      <c r="X494" s="70">
        <f t="shared" ref="X494:X525" si="96">M494*11.5%</f>
        <v>1775.7150000000001</v>
      </c>
      <c r="Y494" s="70">
        <f t="shared" si="94"/>
        <v>12608.791095999999</v>
      </c>
    </row>
    <row r="495" spans="1:25" x14ac:dyDescent="0.3">
      <c r="A495" s="4">
        <v>283</v>
      </c>
      <c r="B495" s="54">
        <v>1989</v>
      </c>
      <c r="C495" s="52" t="s">
        <v>2370</v>
      </c>
      <c r="D495" s="58" t="s">
        <v>380</v>
      </c>
      <c r="E495" s="7">
        <v>43440</v>
      </c>
      <c r="F495" s="5" t="str">
        <f t="shared" si="95"/>
        <v>N/A</v>
      </c>
      <c r="G495" s="8" t="s">
        <v>357</v>
      </c>
      <c r="H495" s="8" t="s">
        <v>358</v>
      </c>
      <c r="I495" s="8" t="s">
        <v>379</v>
      </c>
      <c r="J495" s="5" t="s">
        <v>13</v>
      </c>
      <c r="K495" s="5" t="str">
        <f t="shared" si="89"/>
        <v>1 1 06 1 PR03 56</v>
      </c>
      <c r="L495" s="21" t="s">
        <v>1175</v>
      </c>
      <c r="M495" s="22">
        <v>15441</v>
      </c>
      <c r="N495" s="22">
        <v>1099</v>
      </c>
      <c r="O495" s="22">
        <v>889</v>
      </c>
      <c r="P495" s="22">
        <f t="shared" si="90"/>
        <v>17429</v>
      </c>
      <c r="Q495" s="22">
        <v>16141</v>
      </c>
      <c r="R495" s="22">
        <v>18129</v>
      </c>
      <c r="S495" s="22">
        <f t="shared" si="91"/>
        <v>700</v>
      </c>
      <c r="T495" s="76">
        <f t="shared" si="92"/>
        <v>4.3367821076761043E-2</v>
      </c>
      <c r="U495" s="64">
        <v>0</v>
      </c>
      <c r="V495" s="74">
        <f t="shared" si="86"/>
        <v>16330</v>
      </c>
      <c r="W495" s="70">
        <f t="shared" si="93"/>
        <v>1945.4939040000002</v>
      </c>
      <c r="X495" s="70">
        <f t="shared" si="96"/>
        <v>1775.7150000000001</v>
      </c>
      <c r="Y495" s="70">
        <f t="shared" si="94"/>
        <v>12608.791095999999</v>
      </c>
    </row>
    <row r="496" spans="1:25" x14ac:dyDescent="0.3">
      <c r="A496" s="4">
        <v>290</v>
      </c>
      <c r="B496" s="54">
        <v>152</v>
      </c>
      <c r="C496" s="52" t="s">
        <v>2375</v>
      </c>
      <c r="D496" s="58" t="s">
        <v>390</v>
      </c>
      <c r="E496" s="7">
        <v>33855</v>
      </c>
      <c r="F496" s="5" t="str">
        <f t="shared" si="95"/>
        <v>SIEIPEJAL</v>
      </c>
      <c r="G496" s="8" t="s">
        <v>357</v>
      </c>
      <c r="H496" s="8" t="s">
        <v>384</v>
      </c>
      <c r="I496" s="8" t="s">
        <v>391</v>
      </c>
      <c r="J496" s="5" t="s">
        <v>39</v>
      </c>
      <c r="K496" s="5" t="str">
        <f t="shared" si="89"/>
        <v>1 1 06 1 PR05 60</v>
      </c>
      <c r="L496" s="21" t="s">
        <v>1175</v>
      </c>
      <c r="M496" s="22">
        <v>15441</v>
      </c>
      <c r="N496" s="22">
        <v>1099</v>
      </c>
      <c r="O496" s="22">
        <v>889</v>
      </c>
      <c r="P496" s="22">
        <f t="shared" si="90"/>
        <v>17429</v>
      </c>
      <c r="Q496" s="22">
        <v>16141</v>
      </c>
      <c r="R496" s="22">
        <v>18129</v>
      </c>
      <c r="S496" s="22">
        <f t="shared" si="91"/>
        <v>700</v>
      </c>
      <c r="T496" s="76">
        <f t="shared" si="92"/>
        <v>4.3367821076761043E-2</v>
      </c>
      <c r="U496" s="64">
        <v>850</v>
      </c>
      <c r="V496" s="74">
        <f t="shared" si="86"/>
        <v>17180</v>
      </c>
      <c r="W496" s="70">
        <f t="shared" si="93"/>
        <v>2097.8139040000001</v>
      </c>
      <c r="X496" s="70">
        <f t="shared" si="96"/>
        <v>1775.7150000000001</v>
      </c>
      <c r="Y496" s="70">
        <f t="shared" si="94"/>
        <v>13306.471095999999</v>
      </c>
    </row>
    <row r="497" spans="1:25" x14ac:dyDescent="0.3">
      <c r="A497" s="4">
        <v>291</v>
      </c>
      <c r="B497" s="54">
        <v>178</v>
      </c>
      <c r="C497" s="52" t="s">
        <v>2376</v>
      </c>
      <c r="D497" s="58" t="s">
        <v>392</v>
      </c>
      <c r="E497" s="7">
        <v>34381</v>
      </c>
      <c r="F497" s="5" t="str">
        <f t="shared" si="95"/>
        <v>STIPEJAL</v>
      </c>
      <c r="G497" s="8" t="s">
        <v>357</v>
      </c>
      <c r="H497" s="8" t="s">
        <v>384</v>
      </c>
      <c r="I497" s="8" t="s">
        <v>393</v>
      </c>
      <c r="J497" s="5" t="s">
        <v>39</v>
      </c>
      <c r="K497" s="5" t="str">
        <f t="shared" si="89"/>
        <v>1 1 06 1 PR05 60</v>
      </c>
      <c r="L497" s="21" t="s">
        <v>1175</v>
      </c>
      <c r="M497" s="22">
        <v>15441</v>
      </c>
      <c r="N497" s="22">
        <v>1099</v>
      </c>
      <c r="O497" s="22">
        <v>889</v>
      </c>
      <c r="P497" s="22">
        <f t="shared" si="90"/>
        <v>17429</v>
      </c>
      <c r="Q497" s="22">
        <v>16141</v>
      </c>
      <c r="R497" s="22">
        <v>18129</v>
      </c>
      <c r="S497" s="22">
        <f t="shared" si="91"/>
        <v>700</v>
      </c>
      <c r="T497" s="76">
        <f t="shared" si="92"/>
        <v>4.3367821076761043E-2</v>
      </c>
      <c r="U497" s="64">
        <v>850</v>
      </c>
      <c r="V497" s="74">
        <f t="shared" si="86"/>
        <v>17180</v>
      </c>
      <c r="W497" s="70">
        <f t="shared" si="93"/>
        <v>2097.8139040000001</v>
      </c>
      <c r="X497" s="70">
        <f t="shared" si="96"/>
        <v>1775.7150000000001</v>
      </c>
      <c r="Y497" s="70">
        <f t="shared" si="94"/>
        <v>13306.471095999999</v>
      </c>
    </row>
    <row r="498" spans="1:25" x14ac:dyDescent="0.3">
      <c r="A498" s="4">
        <v>292</v>
      </c>
      <c r="B498" s="54">
        <v>806</v>
      </c>
      <c r="C498" s="52" t="s">
        <v>2377</v>
      </c>
      <c r="D498" s="58" t="s">
        <v>394</v>
      </c>
      <c r="E498" s="7">
        <v>37742</v>
      </c>
      <c r="F498" s="5" t="str">
        <f t="shared" si="95"/>
        <v>STIPEJAL</v>
      </c>
      <c r="G498" s="8" t="s">
        <v>357</v>
      </c>
      <c r="H498" s="8" t="s">
        <v>384</v>
      </c>
      <c r="I498" s="8" t="s">
        <v>395</v>
      </c>
      <c r="J498" s="5" t="s">
        <v>39</v>
      </c>
      <c r="K498" s="5" t="str">
        <f t="shared" si="89"/>
        <v>1 1 06 1 PR05 60</v>
      </c>
      <c r="L498" s="21" t="s">
        <v>1175</v>
      </c>
      <c r="M498" s="22">
        <v>15441</v>
      </c>
      <c r="N498" s="22">
        <v>1099</v>
      </c>
      <c r="O498" s="22">
        <v>889</v>
      </c>
      <c r="P498" s="22">
        <f t="shared" si="90"/>
        <v>17429</v>
      </c>
      <c r="Q498" s="22">
        <v>16141</v>
      </c>
      <c r="R498" s="22">
        <v>18129</v>
      </c>
      <c r="S498" s="22">
        <f t="shared" si="91"/>
        <v>700</v>
      </c>
      <c r="T498" s="76">
        <f t="shared" si="92"/>
        <v>4.3367821076761043E-2</v>
      </c>
      <c r="U498" s="64">
        <v>566</v>
      </c>
      <c r="V498" s="74">
        <f t="shared" si="86"/>
        <v>16896</v>
      </c>
      <c r="W498" s="70">
        <f t="shared" si="93"/>
        <v>2046.921104</v>
      </c>
      <c r="X498" s="70">
        <f t="shared" si="96"/>
        <v>1775.7150000000001</v>
      </c>
      <c r="Y498" s="70">
        <f t="shared" si="94"/>
        <v>13073.363895999999</v>
      </c>
    </row>
    <row r="499" spans="1:25" x14ac:dyDescent="0.3">
      <c r="A499" s="4">
        <v>332</v>
      </c>
      <c r="B499" s="54">
        <v>1842</v>
      </c>
      <c r="C499" s="52" t="s">
        <v>2107</v>
      </c>
      <c r="D499" s="58" t="s">
        <v>440</v>
      </c>
      <c r="E499" s="7">
        <v>44166</v>
      </c>
      <c r="F499" s="5" t="str">
        <f>IFERROR(VLOOKUP(B485,SINDICATO,5,FALSE),"N/A")</f>
        <v>N/A</v>
      </c>
      <c r="G499" s="8" t="s">
        <v>357</v>
      </c>
      <c r="H499" s="8" t="s">
        <v>433</v>
      </c>
      <c r="I499" s="8" t="s">
        <v>186</v>
      </c>
      <c r="J499" s="5" t="s">
        <v>13</v>
      </c>
      <c r="K499" s="5" t="str">
        <f t="shared" si="89"/>
        <v>1 1 06 2 PR06 62</v>
      </c>
      <c r="L499" s="21" t="s">
        <v>1175</v>
      </c>
      <c r="M499" s="22">
        <v>15441</v>
      </c>
      <c r="N499" s="22">
        <v>1099</v>
      </c>
      <c r="O499" s="22">
        <v>889</v>
      </c>
      <c r="P499" s="22">
        <f t="shared" si="90"/>
        <v>17429</v>
      </c>
      <c r="Q499" s="22">
        <v>16141</v>
      </c>
      <c r="R499" s="22">
        <v>18129</v>
      </c>
      <c r="S499" s="22">
        <f t="shared" si="91"/>
        <v>700</v>
      </c>
      <c r="T499" s="76">
        <f t="shared" si="92"/>
        <v>4.3367821076761043E-2</v>
      </c>
      <c r="U499" s="64">
        <v>0</v>
      </c>
      <c r="V499" s="74">
        <f t="shared" si="86"/>
        <v>16330</v>
      </c>
      <c r="W499" s="70">
        <f t="shared" si="93"/>
        <v>1945.4939040000002</v>
      </c>
      <c r="X499" s="70">
        <f t="shared" si="96"/>
        <v>1775.7150000000001</v>
      </c>
      <c r="Y499" s="70">
        <f t="shared" si="94"/>
        <v>12608.791095999999</v>
      </c>
    </row>
    <row r="500" spans="1:25" x14ac:dyDescent="0.3">
      <c r="A500" s="4">
        <v>333</v>
      </c>
      <c r="B500" s="54">
        <v>550</v>
      </c>
      <c r="C500" s="52" t="s">
        <v>2412</v>
      </c>
      <c r="D500" s="58" t="s">
        <v>441</v>
      </c>
      <c r="E500" s="7">
        <v>36586</v>
      </c>
      <c r="F500" s="5" t="str">
        <f t="shared" ref="F500:F531" si="97">IFERROR(VLOOKUP(B500,SINDICATO,5,FALSE),"N/A")</f>
        <v>SIEIPEJAL</v>
      </c>
      <c r="G500" s="8" t="s">
        <v>357</v>
      </c>
      <c r="H500" s="9" t="s">
        <v>433</v>
      </c>
      <c r="I500" s="8" t="s">
        <v>186</v>
      </c>
      <c r="J500" s="5" t="s">
        <v>39</v>
      </c>
      <c r="K500" s="5" t="str">
        <f t="shared" si="89"/>
        <v>1 1 06 2 PR06 62</v>
      </c>
      <c r="L500" s="21" t="s">
        <v>1175</v>
      </c>
      <c r="M500" s="22">
        <v>15441</v>
      </c>
      <c r="N500" s="22">
        <v>1099</v>
      </c>
      <c r="O500" s="22">
        <v>889</v>
      </c>
      <c r="P500" s="22">
        <f t="shared" si="90"/>
        <v>17429</v>
      </c>
      <c r="Q500" s="22">
        <v>16141</v>
      </c>
      <c r="R500" s="22">
        <v>18129</v>
      </c>
      <c r="S500" s="22">
        <f t="shared" si="91"/>
        <v>700</v>
      </c>
      <c r="T500" s="76">
        <f t="shared" si="92"/>
        <v>4.3367821076761043E-2</v>
      </c>
      <c r="U500" s="64">
        <v>708</v>
      </c>
      <c r="V500" s="74">
        <f t="shared" si="86"/>
        <v>17038</v>
      </c>
      <c r="W500" s="70">
        <f t="shared" si="93"/>
        <v>2072.3675039999998</v>
      </c>
      <c r="X500" s="70">
        <f t="shared" si="96"/>
        <v>1775.7150000000001</v>
      </c>
      <c r="Y500" s="70">
        <f t="shared" si="94"/>
        <v>13189.917496</v>
      </c>
    </row>
    <row r="501" spans="1:25" x14ac:dyDescent="0.3">
      <c r="A501" s="4">
        <v>334</v>
      </c>
      <c r="B501" s="54">
        <v>583</v>
      </c>
      <c r="C501" s="52" t="s">
        <v>2413</v>
      </c>
      <c r="D501" s="58" t="s">
        <v>442</v>
      </c>
      <c r="E501" s="7">
        <v>36831</v>
      </c>
      <c r="F501" s="5" t="str">
        <f t="shared" si="97"/>
        <v>STIPEJAL</v>
      </c>
      <c r="G501" s="8" t="s">
        <v>357</v>
      </c>
      <c r="H501" s="9" t="s">
        <v>433</v>
      </c>
      <c r="I501" s="8" t="s">
        <v>186</v>
      </c>
      <c r="J501" s="5" t="s">
        <v>39</v>
      </c>
      <c r="K501" s="5" t="str">
        <f t="shared" si="89"/>
        <v>1 1 06 2 PR06 62</v>
      </c>
      <c r="L501" s="21" t="s">
        <v>1175</v>
      </c>
      <c r="M501" s="22">
        <v>15441</v>
      </c>
      <c r="N501" s="22">
        <v>1099</v>
      </c>
      <c r="O501" s="22">
        <v>889</v>
      </c>
      <c r="P501" s="22">
        <f t="shared" si="90"/>
        <v>17429</v>
      </c>
      <c r="Q501" s="22">
        <v>16141</v>
      </c>
      <c r="R501" s="22">
        <v>18129</v>
      </c>
      <c r="S501" s="22">
        <f t="shared" si="91"/>
        <v>700</v>
      </c>
      <c r="T501" s="76">
        <f t="shared" si="92"/>
        <v>4.3367821076761043E-2</v>
      </c>
      <c r="U501" s="64">
        <v>708</v>
      </c>
      <c r="V501" s="74">
        <f t="shared" si="86"/>
        <v>17038</v>
      </c>
      <c r="W501" s="70">
        <f t="shared" si="93"/>
        <v>2072.3675039999998</v>
      </c>
      <c r="X501" s="70">
        <f t="shared" si="96"/>
        <v>1775.7150000000001</v>
      </c>
      <c r="Y501" s="70">
        <f t="shared" si="94"/>
        <v>13189.917496</v>
      </c>
    </row>
    <row r="502" spans="1:25" x14ac:dyDescent="0.3">
      <c r="A502" s="4">
        <v>335</v>
      </c>
      <c r="B502" s="54">
        <v>1338</v>
      </c>
      <c r="C502" s="52" t="s">
        <v>2414</v>
      </c>
      <c r="D502" s="58" t="s">
        <v>443</v>
      </c>
      <c r="E502" s="7">
        <v>40430</v>
      </c>
      <c r="F502" s="5" t="str">
        <f t="shared" si="97"/>
        <v>SIEIPEJAL</v>
      </c>
      <c r="G502" s="8" t="s">
        <v>357</v>
      </c>
      <c r="H502" s="9" t="s">
        <v>433</v>
      </c>
      <c r="I502" s="8" t="s">
        <v>186</v>
      </c>
      <c r="J502" s="5" t="s">
        <v>39</v>
      </c>
      <c r="K502" s="5" t="str">
        <f t="shared" si="89"/>
        <v>1 1 06 2 PR06 62</v>
      </c>
      <c r="L502" s="21" t="s">
        <v>1175</v>
      </c>
      <c r="M502" s="22">
        <v>15441</v>
      </c>
      <c r="N502" s="22">
        <v>1099</v>
      </c>
      <c r="O502" s="22">
        <v>889</v>
      </c>
      <c r="P502" s="22">
        <f t="shared" si="90"/>
        <v>17429</v>
      </c>
      <c r="Q502" s="22">
        <v>16141</v>
      </c>
      <c r="R502" s="22">
        <v>18129</v>
      </c>
      <c r="S502" s="22">
        <f t="shared" si="91"/>
        <v>700</v>
      </c>
      <c r="T502" s="76">
        <f t="shared" si="92"/>
        <v>4.3367821076761043E-2</v>
      </c>
      <c r="U502" s="64">
        <v>425</v>
      </c>
      <c r="V502" s="74">
        <f t="shared" si="86"/>
        <v>16755</v>
      </c>
      <c r="W502" s="70">
        <f t="shared" si="93"/>
        <v>2021.6539040000002</v>
      </c>
      <c r="X502" s="70">
        <f t="shared" si="96"/>
        <v>1775.7150000000001</v>
      </c>
      <c r="Y502" s="70">
        <f t="shared" si="94"/>
        <v>12957.631095999999</v>
      </c>
    </row>
    <row r="503" spans="1:25" x14ac:dyDescent="0.3">
      <c r="A503" s="4">
        <v>336</v>
      </c>
      <c r="B503" s="54">
        <v>1340</v>
      </c>
      <c r="C503" s="52" t="s">
        <v>2415</v>
      </c>
      <c r="D503" s="59" t="s">
        <v>444</v>
      </c>
      <c r="E503" s="7">
        <v>40427</v>
      </c>
      <c r="F503" s="5" t="str">
        <f t="shared" si="97"/>
        <v>SIEIPEJAL</v>
      </c>
      <c r="G503" s="8" t="s">
        <v>357</v>
      </c>
      <c r="H503" s="8" t="s">
        <v>433</v>
      </c>
      <c r="I503" s="8" t="s">
        <v>186</v>
      </c>
      <c r="J503" s="5" t="s">
        <v>39</v>
      </c>
      <c r="K503" s="5" t="str">
        <f t="shared" si="89"/>
        <v>1 1 06 2 PR06 62</v>
      </c>
      <c r="L503" s="21" t="s">
        <v>1175</v>
      </c>
      <c r="M503" s="22">
        <v>15441</v>
      </c>
      <c r="N503" s="22">
        <v>1099</v>
      </c>
      <c r="O503" s="22">
        <v>889</v>
      </c>
      <c r="P503" s="22">
        <f t="shared" si="90"/>
        <v>17429</v>
      </c>
      <c r="Q503" s="22">
        <v>16141</v>
      </c>
      <c r="R503" s="22">
        <v>18129</v>
      </c>
      <c r="S503" s="22">
        <f t="shared" si="91"/>
        <v>700</v>
      </c>
      <c r="T503" s="76">
        <f t="shared" si="92"/>
        <v>4.3367821076761043E-2</v>
      </c>
      <c r="U503" s="64">
        <v>425</v>
      </c>
      <c r="V503" s="74">
        <f t="shared" si="86"/>
        <v>16755</v>
      </c>
      <c r="W503" s="70">
        <f t="shared" si="93"/>
        <v>2021.6539040000002</v>
      </c>
      <c r="X503" s="70">
        <f t="shared" si="96"/>
        <v>1775.7150000000001</v>
      </c>
      <c r="Y503" s="70">
        <f t="shared" si="94"/>
        <v>12957.631095999999</v>
      </c>
    </row>
    <row r="504" spans="1:25" x14ac:dyDescent="0.3">
      <c r="A504" s="4">
        <v>471</v>
      </c>
      <c r="B504" s="54">
        <v>2310</v>
      </c>
      <c r="C504" s="52" t="s">
        <v>2546</v>
      </c>
      <c r="D504" s="58" t="s">
        <v>609</v>
      </c>
      <c r="E504" s="7">
        <v>43754</v>
      </c>
      <c r="F504" s="5" t="str">
        <f t="shared" si="97"/>
        <v>SIEIPEJAL</v>
      </c>
      <c r="G504" s="8" t="s">
        <v>602</v>
      </c>
      <c r="H504" s="8" t="s">
        <v>734</v>
      </c>
      <c r="I504" s="8" t="s">
        <v>30</v>
      </c>
      <c r="J504" s="5" t="s">
        <v>39</v>
      </c>
      <c r="K504" s="5" t="str">
        <f t="shared" si="89"/>
        <v>1 2 08 3 PR19 84</v>
      </c>
      <c r="L504" s="21" t="s">
        <v>1175</v>
      </c>
      <c r="M504" s="22">
        <v>15441</v>
      </c>
      <c r="N504" s="22">
        <v>1099</v>
      </c>
      <c r="O504" s="22">
        <v>889</v>
      </c>
      <c r="P504" s="22">
        <f t="shared" si="90"/>
        <v>17429</v>
      </c>
      <c r="Q504" s="22">
        <v>16141</v>
      </c>
      <c r="R504" s="22">
        <v>18129</v>
      </c>
      <c r="S504" s="22">
        <f t="shared" si="91"/>
        <v>700</v>
      </c>
      <c r="T504" s="76">
        <f t="shared" si="92"/>
        <v>4.3367821076761043E-2</v>
      </c>
      <c r="U504" s="64">
        <v>0</v>
      </c>
      <c r="V504" s="74">
        <f t="shared" si="86"/>
        <v>16330</v>
      </c>
      <c r="W504" s="70">
        <f t="shared" si="93"/>
        <v>1945.4939040000002</v>
      </c>
      <c r="X504" s="70">
        <f t="shared" si="96"/>
        <v>1775.7150000000001</v>
      </c>
      <c r="Y504" s="70">
        <f t="shared" si="94"/>
        <v>12608.791095999999</v>
      </c>
    </row>
    <row r="505" spans="1:25" x14ac:dyDescent="0.3">
      <c r="A505" s="4">
        <v>486</v>
      </c>
      <c r="B505" s="54">
        <v>98</v>
      </c>
      <c r="C505" s="52" t="s">
        <v>2560</v>
      </c>
      <c r="D505" s="59" t="s">
        <v>626</v>
      </c>
      <c r="E505" s="7">
        <v>33149</v>
      </c>
      <c r="F505" s="5" t="str">
        <f t="shared" si="97"/>
        <v>SUTIPEJAL</v>
      </c>
      <c r="G505" s="6" t="s">
        <v>602</v>
      </c>
      <c r="H505" s="8" t="s">
        <v>624</v>
      </c>
      <c r="I505" s="8" t="s">
        <v>30</v>
      </c>
      <c r="J505" s="5" t="s">
        <v>39</v>
      </c>
      <c r="K505" s="5" t="str">
        <f t="shared" si="89"/>
        <v>1 2 08 3 PR17 83</v>
      </c>
      <c r="L505" s="21" t="s">
        <v>1175</v>
      </c>
      <c r="M505" s="22">
        <v>15441</v>
      </c>
      <c r="N505" s="22">
        <v>1099</v>
      </c>
      <c r="O505" s="22">
        <v>889</v>
      </c>
      <c r="P505" s="22">
        <f t="shared" si="90"/>
        <v>17429</v>
      </c>
      <c r="Q505" s="22">
        <v>16141</v>
      </c>
      <c r="R505" s="22">
        <v>18129</v>
      </c>
      <c r="S505" s="22">
        <f t="shared" si="91"/>
        <v>700</v>
      </c>
      <c r="T505" s="76">
        <f t="shared" si="92"/>
        <v>4.3367821076761043E-2</v>
      </c>
      <c r="U505" s="64">
        <v>850</v>
      </c>
      <c r="V505" s="74">
        <f t="shared" si="86"/>
        <v>17180</v>
      </c>
      <c r="W505" s="70">
        <f t="shared" si="93"/>
        <v>2097.8139040000001</v>
      </c>
      <c r="X505" s="70">
        <f t="shared" si="96"/>
        <v>1775.7150000000001</v>
      </c>
      <c r="Y505" s="70">
        <f t="shared" si="94"/>
        <v>13306.471095999999</v>
      </c>
    </row>
    <row r="506" spans="1:25" x14ac:dyDescent="0.3">
      <c r="A506" s="4">
        <v>508</v>
      </c>
      <c r="B506" s="54">
        <v>1677</v>
      </c>
      <c r="C506" s="52" t="s">
        <v>2581</v>
      </c>
      <c r="D506" s="59" t="s">
        <v>654</v>
      </c>
      <c r="E506" s="7">
        <v>43831</v>
      </c>
      <c r="F506" s="5" t="str">
        <f t="shared" si="97"/>
        <v>STIPEJAL</v>
      </c>
      <c r="G506" s="8" t="s">
        <v>602</v>
      </c>
      <c r="H506" s="8" t="s">
        <v>652</v>
      </c>
      <c r="I506" s="8" t="s">
        <v>655</v>
      </c>
      <c r="J506" s="5" t="s">
        <v>39</v>
      </c>
      <c r="K506" s="5" t="str">
        <f t="shared" si="89"/>
        <v>1 2 08 3 PR18 26</v>
      </c>
      <c r="L506" s="21" t="s">
        <v>1175</v>
      </c>
      <c r="M506" s="22">
        <v>15441</v>
      </c>
      <c r="N506" s="22">
        <v>1099</v>
      </c>
      <c r="O506" s="22">
        <v>889</v>
      </c>
      <c r="P506" s="22">
        <f t="shared" si="90"/>
        <v>17429</v>
      </c>
      <c r="Q506" s="22">
        <v>16141</v>
      </c>
      <c r="R506" s="22">
        <v>18129</v>
      </c>
      <c r="S506" s="22">
        <f t="shared" si="91"/>
        <v>700</v>
      </c>
      <c r="T506" s="76">
        <f t="shared" si="92"/>
        <v>4.3367821076761043E-2</v>
      </c>
      <c r="U506" s="64">
        <v>0</v>
      </c>
      <c r="V506" s="74">
        <f t="shared" si="86"/>
        <v>16330</v>
      </c>
      <c r="W506" s="70">
        <f t="shared" si="93"/>
        <v>1945.4939040000002</v>
      </c>
      <c r="X506" s="70">
        <f t="shared" si="96"/>
        <v>1775.7150000000001</v>
      </c>
      <c r="Y506" s="70">
        <f t="shared" si="94"/>
        <v>12608.791095999999</v>
      </c>
    </row>
    <row r="507" spans="1:25" x14ac:dyDescent="0.3">
      <c r="A507" s="4">
        <v>509</v>
      </c>
      <c r="B507" s="54">
        <v>0</v>
      </c>
      <c r="C507" s="52" t="s">
        <v>2091</v>
      </c>
      <c r="D507" s="59" t="s">
        <v>16</v>
      </c>
      <c r="E507" s="7">
        <v>43830</v>
      </c>
      <c r="F507" s="5" t="str">
        <f t="shared" si="97"/>
        <v>N/A</v>
      </c>
      <c r="G507" s="8" t="s">
        <v>602</v>
      </c>
      <c r="H507" s="8" t="s">
        <v>652</v>
      </c>
      <c r="I507" s="8" t="s">
        <v>655</v>
      </c>
      <c r="J507" s="5" t="s">
        <v>39</v>
      </c>
      <c r="K507" s="5" t="str">
        <f t="shared" si="89"/>
        <v>1 2 08 3 PR18 26</v>
      </c>
      <c r="L507" s="21" t="s">
        <v>1175</v>
      </c>
      <c r="M507" s="22">
        <v>15441</v>
      </c>
      <c r="N507" s="22">
        <v>1099</v>
      </c>
      <c r="O507" s="22">
        <v>889</v>
      </c>
      <c r="P507" s="22">
        <f t="shared" si="90"/>
        <v>17429</v>
      </c>
      <c r="Q507" s="22">
        <v>16141</v>
      </c>
      <c r="R507" s="22">
        <v>18129</v>
      </c>
      <c r="S507" s="22">
        <f t="shared" si="91"/>
        <v>700</v>
      </c>
      <c r="T507" s="76">
        <f t="shared" si="92"/>
        <v>4.3367821076761043E-2</v>
      </c>
      <c r="U507" s="64">
        <v>0</v>
      </c>
      <c r="V507" s="74">
        <f t="shared" si="86"/>
        <v>16330</v>
      </c>
      <c r="W507" s="70">
        <f t="shared" si="93"/>
        <v>1945.4939040000002</v>
      </c>
      <c r="X507" s="70">
        <f t="shared" si="96"/>
        <v>1775.7150000000001</v>
      </c>
      <c r="Y507" s="70">
        <f t="shared" si="94"/>
        <v>12608.791095999999</v>
      </c>
    </row>
    <row r="508" spans="1:25" x14ac:dyDescent="0.3">
      <c r="A508" s="4">
        <v>510</v>
      </c>
      <c r="B508" s="54">
        <v>1086</v>
      </c>
      <c r="C508" s="52" t="s">
        <v>2582</v>
      </c>
      <c r="D508" s="59" t="s">
        <v>657</v>
      </c>
      <c r="E508" s="7">
        <v>38961</v>
      </c>
      <c r="F508" s="5" t="str">
        <f t="shared" si="97"/>
        <v>SIEIPEJAL</v>
      </c>
      <c r="G508" s="8" t="s">
        <v>602</v>
      </c>
      <c r="H508" s="8" t="s">
        <v>652</v>
      </c>
      <c r="I508" s="8" t="s">
        <v>655</v>
      </c>
      <c r="J508" s="5" t="s">
        <v>39</v>
      </c>
      <c r="K508" s="5" t="str">
        <f t="shared" si="89"/>
        <v>1 2 08 3 PR18 26</v>
      </c>
      <c r="L508" s="21" t="s">
        <v>1175</v>
      </c>
      <c r="M508" s="22">
        <v>15441</v>
      </c>
      <c r="N508" s="22">
        <v>1099</v>
      </c>
      <c r="O508" s="22">
        <v>889</v>
      </c>
      <c r="P508" s="22">
        <f t="shared" si="90"/>
        <v>17429</v>
      </c>
      <c r="Q508" s="22">
        <v>16141</v>
      </c>
      <c r="R508" s="22">
        <v>18129</v>
      </c>
      <c r="S508" s="22">
        <f t="shared" si="91"/>
        <v>700</v>
      </c>
      <c r="T508" s="76">
        <f t="shared" si="92"/>
        <v>4.3367821076761043E-2</v>
      </c>
      <c r="U508" s="64">
        <v>425</v>
      </c>
      <c r="V508" s="74">
        <f t="shared" si="86"/>
        <v>16755</v>
      </c>
      <c r="W508" s="70">
        <f t="shared" si="93"/>
        <v>2021.6539040000002</v>
      </c>
      <c r="X508" s="70">
        <f t="shared" si="96"/>
        <v>1775.7150000000001</v>
      </c>
      <c r="Y508" s="70">
        <f t="shared" si="94"/>
        <v>12957.631095999999</v>
      </c>
    </row>
    <row r="509" spans="1:25" x14ac:dyDescent="0.3">
      <c r="A509" s="4">
        <v>511</v>
      </c>
      <c r="B509" s="54">
        <v>641</v>
      </c>
      <c r="C509" s="52" t="s">
        <v>2583</v>
      </c>
      <c r="D509" s="59" t="s">
        <v>658</v>
      </c>
      <c r="E509" s="7">
        <v>36907</v>
      </c>
      <c r="F509" s="5" t="str">
        <f t="shared" si="97"/>
        <v>STIPEJAL</v>
      </c>
      <c r="G509" s="8" t="s">
        <v>602</v>
      </c>
      <c r="H509" s="8" t="s">
        <v>652</v>
      </c>
      <c r="I509" s="8" t="s">
        <v>655</v>
      </c>
      <c r="J509" s="5" t="s">
        <v>39</v>
      </c>
      <c r="K509" s="5" t="str">
        <f t="shared" si="89"/>
        <v>1 2 08 3 PR18 26</v>
      </c>
      <c r="L509" s="21" t="s">
        <v>1175</v>
      </c>
      <c r="M509" s="22">
        <v>15441</v>
      </c>
      <c r="N509" s="22">
        <v>1099</v>
      </c>
      <c r="O509" s="22">
        <v>889</v>
      </c>
      <c r="P509" s="22">
        <f t="shared" si="90"/>
        <v>17429</v>
      </c>
      <c r="Q509" s="22">
        <v>16141</v>
      </c>
      <c r="R509" s="22">
        <v>18129</v>
      </c>
      <c r="S509" s="22">
        <f t="shared" si="91"/>
        <v>700</v>
      </c>
      <c r="T509" s="76">
        <f t="shared" si="92"/>
        <v>4.3367821076761043E-2</v>
      </c>
      <c r="U509" s="64">
        <v>708</v>
      </c>
      <c r="V509" s="74">
        <f t="shared" si="86"/>
        <v>17038</v>
      </c>
      <c r="W509" s="70">
        <f t="shared" si="93"/>
        <v>2072.3675039999998</v>
      </c>
      <c r="X509" s="70">
        <f t="shared" si="96"/>
        <v>1775.7150000000001</v>
      </c>
      <c r="Y509" s="70">
        <f t="shared" si="94"/>
        <v>13189.917496</v>
      </c>
    </row>
    <row r="510" spans="1:25" x14ac:dyDescent="0.3">
      <c r="A510" s="4">
        <v>512</v>
      </c>
      <c r="B510" s="54">
        <v>644</v>
      </c>
      <c r="C510" s="52" t="s">
        <v>2584</v>
      </c>
      <c r="D510" s="58" t="s">
        <v>659</v>
      </c>
      <c r="E510" s="7">
        <v>36907</v>
      </c>
      <c r="F510" s="5" t="str">
        <f t="shared" si="97"/>
        <v>STIPEJAL</v>
      </c>
      <c r="G510" s="8" t="s">
        <v>602</v>
      </c>
      <c r="H510" s="8" t="s">
        <v>652</v>
      </c>
      <c r="I510" s="8" t="s">
        <v>655</v>
      </c>
      <c r="J510" s="5" t="s">
        <v>39</v>
      </c>
      <c r="K510" s="5" t="str">
        <f t="shared" si="89"/>
        <v>1 2 08 3 PR18 26</v>
      </c>
      <c r="L510" s="21" t="s">
        <v>1175</v>
      </c>
      <c r="M510" s="22">
        <v>15441</v>
      </c>
      <c r="N510" s="22">
        <v>1099</v>
      </c>
      <c r="O510" s="22">
        <v>889</v>
      </c>
      <c r="P510" s="22">
        <f t="shared" si="90"/>
        <v>17429</v>
      </c>
      <c r="Q510" s="22">
        <v>16141</v>
      </c>
      <c r="R510" s="22">
        <v>18129</v>
      </c>
      <c r="S510" s="22">
        <f t="shared" si="91"/>
        <v>700</v>
      </c>
      <c r="T510" s="76">
        <f t="shared" si="92"/>
        <v>4.3367821076761043E-2</v>
      </c>
      <c r="U510" s="64">
        <v>708</v>
      </c>
      <c r="V510" s="74">
        <f t="shared" si="86"/>
        <v>17038</v>
      </c>
      <c r="W510" s="70">
        <f t="shared" si="93"/>
        <v>2072.3675039999998</v>
      </c>
      <c r="X510" s="70">
        <f t="shared" si="96"/>
        <v>1775.7150000000001</v>
      </c>
      <c r="Y510" s="70">
        <f t="shared" si="94"/>
        <v>13189.917496</v>
      </c>
    </row>
    <row r="511" spans="1:25" x14ac:dyDescent="0.3">
      <c r="A511" s="4">
        <v>513</v>
      </c>
      <c r="B511" s="54">
        <v>854</v>
      </c>
      <c r="C511" s="52" t="s">
        <v>2585</v>
      </c>
      <c r="D511" s="59" t="s">
        <v>660</v>
      </c>
      <c r="E511" s="7">
        <v>37834</v>
      </c>
      <c r="F511" s="5" t="str">
        <f t="shared" si="97"/>
        <v>SUTIPEJAL</v>
      </c>
      <c r="G511" s="8" t="s">
        <v>602</v>
      </c>
      <c r="H511" s="8" t="s">
        <v>652</v>
      </c>
      <c r="I511" s="8" t="s">
        <v>655</v>
      </c>
      <c r="J511" s="5" t="s">
        <v>39</v>
      </c>
      <c r="K511" s="5" t="str">
        <f t="shared" si="89"/>
        <v>1 2 08 3 PR18 26</v>
      </c>
      <c r="L511" s="21" t="s">
        <v>1175</v>
      </c>
      <c r="M511" s="22">
        <v>15441</v>
      </c>
      <c r="N511" s="22">
        <v>1099</v>
      </c>
      <c r="O511" s="22">
        <v>889</v>
      </c>
      <c r="P511" s="22">
        <f t="shared" si="90"/>
        <v>17429</v>
      </c>
      <c r="Q511" s="22">
        <v>16141</v>
      </c>
      <c r="R511" s="22">
        <v>18129</v>
      </c>
      <c r="S511" s="22">
        <f t="shared" si="91"/>
        <v>700</v>
      </c>
      <c r="T511" s="76">
        <f t="shared" si="92"/>
        <v>4.3367821076761043E-2</v>
      </c>
      <c r="U511" s="64">
        <v>566</v>
      </c>
      <c r="V511" s="74">
        <f t="shared" si="86"/>
        <v>16896</v>
      </c>
      <c r="W511" s="70">
        <f t="shared" si="93"/>
        <v>2046.921104</v>
      </c>
      <c r="X511" s="70">
        <f t="shared" si="96"/>
        <v>1775.7150000000001</v>
      </c>
      <c r="Y511" s="70">
        <f t="shared" si="94"/>
        <v>13073.363895999999</v>
      </c>
    </row>
    <row r="512" spans="1:25" x14ac:dyDescent="0.3">
      <c r="A512" s="4">
        <v>514</v>
      </c>
      <c r="B512" s="54">
        <v>964</v>
      </c>
      <c r="C512" s="52" t="s">
        <v>2586</v>
      </c>
      <c r="D512" s="58" t="s">
        <v>661</v>
      </c>
      <c r="E512" s="7">
        <v>38961</v>
      </c>
      <c r="F512" s="5" t="str">
        <f t="shared" si="97"/>
        <v>STIPEJAL</v>
      </c>
      <c r="G512" s="8" t="s">
        <v>602</v>
      </c>
      <c r="H512" s="8" t="s">
        <v>652</v>
      </c>
      <c r="I512" s="8" t="s">
        <v>655</v>
      </c>
      <c r="J512" s="5" t="s">
        <v>39</v>
      </c>
      <c r="K512" s="5" t="str">
        <f t="shared" si="89"/>
        <v>1 2 08 3 PR18 26</v>
      </c>
      <c r="L512" s="21" t="s">
        <v>1175</v>
      </c>
      <c r="M512" s="22">
        <v>15441</v>
      </c>
      <c r="N512" s="22">
        <v>1099</v>
      </c>
      <c r="O512" s="22">
        <v>889</v>
      </c>
      <c r="P512" s="22">
        <f t="shared" si="90"/>
        <v>17429</v>
      </c>
      <c r="Q512" s="22">
        <v>16141</v>
      </c>
      <c r="R512" s="22">
        <v>18129</v>
      </c>
      <c r="S512" s="22">
        <f t="shared" si="91"/>
        <v>700</v>
      </c>
      <c r="T512" s="76">
        <f t="shared" si="92"/>
        <v>4.3367821076761043E-2</v>
      </c>
      <c r="U512" s="64">
        <v>566</v>
      </c>
      <c r="V512" s="74">
        <f t="shared" si="86"/>
        <v>16896</v>
      </c>
      <c r="W512" s="70">
        <f t="shared" si="93"/>
        <v>2046.921104</v>
      </c>
      <c r="X512" s="70">
        <f t="shared" si="96"/>
        <v>1775.7150000000001</v>
      </c>
      <c r="Y512" s="70">
        <f t="shared" si="94"/>
        <v>13073.363895999999</v>
      </c>
    </row>
    <row r="513" spans="1:25" x14ac:dyDescent="0.3">
      <c r="A513" s="4">
        <v>515</v>
      </c>
      <c r="B513" s="54">
        <v>1125</v>
      </c>
      <c r="C513" s="52" t="s">
        <v>2587</v>
      </c>
      <c r="D513" s="59" t="s">
        <v>662</v>
      </c>
      <c r="E513" s="7">
        <v>39265</v>
      </c>
      <c r="F513" s="5" t="str">
        <f t="shared" si="97"/>
        <v>STIPEJAL</v>
      </c>
      <c r="G513" s="8" t="s">
        <v>602</v>
      </c>
      <c r="H513" s="8" t="s">
        <v>652</v>
      </c>
      <c r="I513" s="8" t="s">
        <v>655</v>
      </c>
      <c r="J513" s="5" t="s">
        <v>39</v>
      </c>
      <c r="K513" s="5" t="str">
        <f t="shared" si="89"/>
        <v>1 2 08 3 PR18 26</v>
      </c>
      <c r="L513" s="21" t="s">
        <v>1175</v>
      </c>
      <c r="M513" s="22">
        <v>15441</v>
      </c>
      <c r="N513" s="22">
        <v>1099</v>
      </c>
      <c r="O513" s="22">
        <v>889</v>
      </c>
      <c r="P513" s="22">
        <f t="shared" si="90"/>
        <v>17429</v>
      </c>
      <c r="Q513" s="22">
        <v>16141</v>
      </c>
      <c r="R513" s="22">
        <v>18129</v>
      </c>
      <c r="S513" s="22">
        <f t="shared" si="91"/>
        <v>700</v>
      </c>
      <c r="T513" s="76">
        <f t="shared" si="92"/>
        <v>4.3367821076761043E-2</v>
      </c>
      <c r="U513" s="64">
        <v>425</v>
      </c>
      <c r="V513" s="74">
        <f t="shared" si="86"/>
        <v>16755</v>
      </c>
      <c r="W513" s="70">
        <f t="shared" si="93"/>
        <v>2021.6539040000002</v>
      </c>
      <c r="X513" s="70">
        <f t="shared" si="96"/>
        <v>1775.7150000000001</v>
      </c>
      <c r="Y513" s="70">
        <f t="shared" si="94"/>
        <v>12957.631095999999</v>
      </c>
    </row>
    <row r="514" spans="1:25" x14ac:dyDescent="0.3">
      <c r="A514" s="4">
        <v>516</v>
      </c>
      <c r="B514" s="54">
        <v>1130</v>
      </c>
      <c r="C514" s="52" t="s">
        <v>2588</v>
      </c>
      <c r="D514" s="59" t="s">
        <v>663</v>
      </c>
      <c r="E514" s="7">
        <v>39310</v>
      </c>
      <c r="F514" s="5" t="str">
        <f t="shared" si="97"/>
        <v>SUTIPEJAL</v>
      </c>
      <c r="G514" s="6" t="s">
        <v>602</v>
      </c>
      <c r="H514" s="6" t="s">
        <v>652</v>
      </c>
      <c r="I514" s="9" t="s">
        <v>655</v>
      </c>
      <c r="J514" s="5" t="s">
        <v>39</v>
      </c>
      <c r="K514" s="5" t="str">
        <f t="shared" si="89"/>
        <v>1 2 08 3 PR18 26</v>
      </c>
      <c r="L514" s="21" t="s">
        <v>1175</v>
      </c>
      <c r="M514" s="22">
        <v>15441</v>
      </c>
      <c r="N514" s="22">
        <v>1099</v>
      </c>
      <c r="O514" s="22">
        <v>889</v>
      </c>
      <c r="P514" s="22">
        <f t="shared" si="90"/>
        <v>17429</v>
      </c>
      <c r="Q514" s="22">
        <v>16141</v>
      </c>
      <c r="R514" s="22">
        <v>18129</v>
      </c>
      <c r="S514" s="22">
        <f t="shared" si="91"/>
        <v>700</v>
      </c>
      <c r="T514" s="76">
        <f t="shared" si="92"/>
        <v>4.3367821076761043E-2</v>
      </c>
      <c r="U514" s="64">
        <v>425</v>
      </c>
      <c r="V514" s="74">
        <f t="shared" si="86"/>
        <v>16755</v>
      </c>
      <c r="W514" s="70">
        <f t="shared" si="93"/>
        <v>2021.6539040000002</v>
      </c>
      <c r="X514" s="70">
        <f t="shared" si="96"/>
        <v>1775.7150000000001</v>
      </c>
      <c r="Y514" s="70">
        <f t="shared" si="94"/>
        <v>12957.631095999999</v>
      </c>
    </row>
    <row r="515" spans="1:25" x14ac:dyDescent="0.3">
      <c r="A515" s="4">
        <v>517</v>
      </c>
      <c r="B515" s="54">
        <v>1255</v>
      </c>
      <c r="C515" s="52" t="s">
        <v>2589</v>
      </c>
      <c r="D515" s="59" t="s">
        <v>664</v>
      </c>
      <c r="E515" s="7">
        <v>39973</v>
      </c>
      <c r="F515" s="5" t="str">
        <f t="shared" si="97"/>
        <v>SUTIPEJAL</v>
      </c>
      <c r="G515" s="6" t="s">
        <v>602</v>
      </c>
      <c r="H515" s="6" t="s">
        <v>652</v>
      </c>
      <c r="I515" s="9" t="s">
        <v>655</v>
      </c>
      <c r="J515" s="5" t="s">
        <v>39</v>
      </c>
      <c r="K515" s="5" t="str">
        <f t="shared" si="89"/>
        <v>1 2 08 3 PR18 26</v>
      </c>
      <c r="L515" s="21" t="s">
        <v>1175</v>
      </c>
      <c r="M515" s="22">
        <v>15441</v>
      </c>
      <c r="N515" s="22">
        <v>1099</v>
      </c>
      <c r="O515" s="22">
        <v>889</v>
      </c>
      <c r="P515" s="22">
        <f t="shared" si="90"/>
        <v>17429</v>
      </c>
      <c r="Q515" s="22">
        <v>16141</v>
      </c>
      <c r="R515" s="22">
        <v>18129</v>
      </c>
      <c r="S515" s="22">
        <f t="shared" si="91"/>
        <v>700</v>
      </c>
      <c r="T515" s="76">
        <f t="shared" si="92"/>
        <v>4.3367821076761043E-2</v>
      </c>
      <c r="U515" s="64">
        <v>425</v>
      </c>
      <c r="V515" s="74">
        <f t="shared" si="86"/>
        <v>16755</v>
      </c>
      <c r="W515" s="70">
        <f t="shared" si="93"/>
        <v>2021.6539040000002</v>
      </c>
      <c r="X515" s="70">
        <f t="shared" si="96"/>
        <v>1775.7150000000001</v>
      </c>
      <c r="Y515" s="70">
        <f t="shared" si="94"/>
        <v>12957.631095999999</v>
      </c>
    </row>
    <row r="516" spans="1:25" x14ac:dyDescent="0.3">
      <c r="A516" s="4">
        <v>518</v>
      </c>
      <c r="B516" s="54">
        <v>1256</v>
      </c>
      <c r="C516" s="52" t="s">
        <v>2590</v>
      </c>
      <c r="D516" s="59" t="s">
        <v>665</v>
      </c>
      <c r="E516" s="7">
        <v>39981</v>
      </c>
      <c r="F516" s="5" t="str">
        <f t="shared" si="97"/>
        <v>STIPEJAL</v>
      </c>
      <c r="G516" s="6" t="s">
        <v>602</v>
      </c>
      <c r="H516" s="6" t="s">
        <v>652</v>
      </c>
      <c r="I516" s="9" t="s">
        <v>655</v>
      </c>
      <c r="J516" s="5" t="s">
        <v>39</v>
      </c>
      <c r="K516" s="5" t="str">
        <f t="shared" si="89"/>
        <v>1 2 08 3 PR18 26</v>
      </c>
      <c r="L516" s="21" t="s">
        <v>1175</v>
      </c>
      <c r="M516" s="22">
        <v>15441</v>
      </c>
      <c r="N516" s="22">
        <v>1099</v>
      </c>
      <c r="O516" s="22">
        <v>889</v>
      </c>
      <c r="P516" s="22">
        <f t="shared" si="90"/>
        <v>17429</v>
      </c>
      <c r="Q516" s="22">
        <v>16141</v>
      </c>
      <c r="R516" s="22">
        <v>18129</v>
      </c>
      <c r="S516" s="22">
        <f t="shared" si="91"/>
        <v>700</v>
      </c>
      <c r="T516" s="76">
        <f t="shared" si="92"/>
        <v>4.3367821076761043E-2</v>
      </c>
      <c r="U516" s="64">
        <v>425</v>
      </c>
      <c r="V516" s="74">
        <f t="shared" si="86"/>
        <v>16755</v>
      </c>
      <c r="W516" s="70">
        <f t="shared" si="93"/>
        <v>2021.6539040000002</v>
      </c>
      <c r="X516" s="70">
        <f t="shared" si="96"/>
        <v>1775.7150000000001</v>
      </c>
      <c r="Y516" s="70">
        <f t="shared" si="94"/>
        <v>12957.631095999999</v>
      </c>
    </row>
    <row r="517" spans="1:25" x14ac:dyDescent="0.3">
      <c r="A517" s="4">
        <v>560</v>
      </c>
      <c r="B517" s="54">
        <v>1929</v>
      </c>
      <c r="C517" s="52" t="s">
        <v>2628</v>
      </c>
      <c r="D517" s="58" t="s">
        <v>714</v>
      </c>
      <c r="E517" s="7">
        <v>42948</v>
      </c>
      <c r="F517" s="5" t="str">
        <f t="shared" si="97"/>
        <v>STIPEJAL</v>
      </c>
      <c r="G517" s="8" t="s">
        <v>602</v>
      </c>
      <c r="H517" s="8" t="s">
        <v>711</v>
      </c>
      <c r="I517" s="8" t="s">
        <v>30</v>
      </c>
      <c r="J517" s="5" t="s">
        <v>39</v>
      </c>
      <c r="K517" s="5" t="str">
        <f t="shared" si="89"/>
        <v>1 2 08 3 PR18 27</v>
      </c>
      <c r="L517" s="21" t="s">
        <v>1175</v>
      </c>
      <c r="M517" s="22">
        <v>15441</v>
      </c>
      <c r="N517" s="22">
        <v>1099</v>
      </c>
      <c r="O517" s="22">
        <v>889</v>
      </c>
      <c r="P517" s="22">
        <f t="shared" si="90"/>
        <v>17429</v>
      </c>
      <c r="Q517" s="22">
        <v>16141</v>
      </c>
      <c r="R517" s="22">
        <v>18129</v>
      </c>
      <c r="S517" s="22">
        <f t="shared" si="91"/>
        <v>700</v>
      </c>
      <c r="T517" s="76">
        <f t="shared" si="92"/>
        <v>4.3367821076761043E-2</v>
      </c>
      <c r="U517" s="64">
        <v>0</v>
      </c>
      <c r="V517" s="74">
        <f t="shared" si="86"/>
        <v>16330</v>
      </c>
      <c r="W517" s="70">
        <f t="shared" si="93"/>
        <v>1945.4939040000002</v>
      </c>
      <c r="X517" s="70">
        <f t="shared" si="96"/>
        <v>1775.7150000000001</v>
      </c>
      <c r="Y517" s="70">
        <f t="shared" si="94"/>
        <v>12608.791095999999</v>
      </c>
    </row>
    <row r="518" spans="1:25" x14ac:dyDescent="0.3">
      <c r="A518" s="4">
        <v>625</v>
      </c>
      <c r="B518" s="54">
        <v>2133</v>
      </c>
      <c r="C518" s="52" t="s">
        <v>2688</v>
      </c>
      <c r="D518" s="59" t="s">
        <v>785</v>
      </c>
      <c r="E518" s="7">
        <v>43497</v>
      </c>
      <c r="F518" s="5" t="str">
        <f t="shared" si="97"/>
        <v>N/A</v>
      </c>
      <c r="G518" s="8" t="s">
        <v>602</v>
      </c>
      <c r="H518" s="8" t="s">
        <v>781</v>
      </c>
      <c r="I518" s="8" t="s">
        <v>30</v>
      </c>
      <c r="J518" s="5" t="s">
        <v>13</v>
      </c>
      <c r="K518" s="5" t="str">
        <f t="shared" si="89"/>
        <v>1 2 08 3 PR20 85</v>
      </c>
      <c r="L518" s="21" t="s">
        <v>1175</v>
      </c>
      <c r="M518" s="22">
        <v>15441</v>
      </c>
      <c r="N518" s="22">
        <v>1099</v>
      </c>
      <c r="O518" s="22">
        <v>889</v>
      </c>
      <c r="P518" s="22">
        <f t="shared" si="90"/>
        <v>17429</v>
      </c>
      <c r="Q518" s="22">
        <v>16141</v>
      </c>
      <c r="R518" s="22">
        <v>18129</v>
      </c>
      <c r="S518" s="22">
        <f t="shared" si="91"/>
        <v>700</v>
      </c>
      <c r="T518" s="76">
        <f t="shared" si="92"/>
        <v>4.3367821076761043E-2</v>
      </c>
      <c r="U518" s="64">
        <v>0</v>
      </c>
      <c r="V518" s="74">
        <f t="shared" si="86"/>
        <v>16330</v>
      </c>
      <c r="W518" s="70">
        <f t="shared" si="93"/>
        <v>1945.4939040000002</v>
      </c>
      <c r="X518" s="70">
        <f t="shared" si="96"/>
        <v>1775.7150000000001</v>
      </c>
      <c r="Y518" s="70">
        <f t="shared" si="94"/>
        <v>12608.791095999999</v>
      </c>
    </row>
    <row r="519" spans="1:25" x14ac:dyDescent="0.3">
      <c r="A519" s="4">
        <v>712</v>
      </c>
      <c r="B519" s="54">
        <v>946</v>
      </c>
      <c r="C519" s="52" t="s">
        <v>2765</v>
      </c>
      <c r="D519" s="58" t="s">
        <v>874</v>
      </c>
      <c r="E519" s="7">
        <v>38154</v>
      </c>
      <c r="F519" s="5" t="str">
        <f t="shared" si="97"/>
        <v>SIEIPEJAL</v>
      </c>
      <c r="G519" s="6" t="s">
        <v>807</v>
      </c>
      <c r="H519" s="6" t="s">
        <v>852</v>
      </c>
      <c r="I519" s="8" t="s">
        <v>875</v>
      </c>
      <c r="J519" s="5" t="s">
        <v>39</v>
      </c>
      <c r="K519" s="5" t="str">
        <f t="shared" si="89"/>
        <v>1 2 22 4 PR24 23</v>
      </c>
      <c r="L519" s="21" t="s">
        <v>1175</v>
      </c>
      <c r="M519" s="22">
        <v>15441</v>
      </c>
      <c r="N519" s="22">
        <v>1099</v>
      </c>
      <c r="O519" s="22">
        <v>889</v>
      </c>
      <c r="P519" s="22">
        <f t="shared" si="90"/>
        <v>17429</v>
      </c>
      <c r="Q519" s="22">
        <v>16141</v>
      </c>
      <c r="R519" s="22">
        <v>18129</v>
      </c>
      <c r="S519" s="22">
        <f t="shared" si="91"/>
        <v>700</v>
      </c>
      <c r="T519" s="76">
        <f t="shared" si="92"/>
        <v>4.3367821076761043E-2</v>
      </c>
      <c r="U519" s="64">
        <v>566</v>
      </c>
      <c r="V519" s="74">
        <f t="shared" ref="V519:V582" si="98">O519+M519+U519</f>
        <v>16896</v>
      </c>
      <c r="W519" s="70">
        <f t="shared" si="93"/>
        <v>2046.921104</v>
      </c>
      <c r="X519" s="70">
        <f t="shared" si="96"/>
        <v>1775.7150000000001</v>
      </c>
      <c r="Y519" s="70">
        <f t="shared" si="94"/>
        <v>13073.363895999999</v>
      </c>
    </row>
    <row r="520" spans="1:25" x14ac:dyDescent="0.3">
      <c r="A520" s="4">
        <v>713</v>
      </c>
      <c r="B520" s="54">
        <v>577</v>
      </c>
      <c r="C520" s="52" t="s">
        <v>2766</v>
      </c>
      <c r="D520" s="58" t="s">
        <v>876</v>
      </c>
      <c r="E520" s="7">
        <v>36708</v>
      </c>
      <c r="F520" s="5" t="str">
        <f t="shared" si="97"/>
        <v>SIEIPEJAL</v>
      </c>
      <c r="G520" s="6" t="s">
        <v>807</v>
      </c>
      <c r="H520" s="6" t="s">
        <v>852</v>
      </c>
      <c r="I520" s="8" t="s">
        <v>655</v>
      </c>
      <c r="J520" s="5" t="s">
        <v>39</v>
      </c>
      <c r="K520" s="5" t="str">
        <f t="shared" si="89"/>
        <v>1 2 22 4 PR24 23</v>
      </c>
      <c r="L520" s="21" t="s">
        <v>1175</v>
      </c>
      <c r="M520" s="22">
        <v>15441</v>
      </c>
      <c r="N520" s="22">
        <v>1099</v>
      </c>
      <c r="O520" s="22">
        <v>889</v>
      </c>
      <c r="P520" s="22">
        <f t="shared" si="90"/>
        <v>17429</v>
      </c>
      <c r="Q520" s="22">
        <v>16141</v>
      </c>
      <c r="R520" s="22">
        <v>18129</v>
      </c>
      <c r="S520" s="22">
        <f t="shared" si="91"/>
        <v>700</v>
      </c>
      <c r="T520" s="76">
        <f t="shared" si="92"/>
        <v>4.3367821076761043E-2</v>
      </c>
      <c r="U520" s="64">
        <v>708</v>
      </c>
      <c r="V520" s="74">
        <f t="shared" si="98"/>
        <v>17038</v>
      </c>
      <c r="W520" s="70">
        <f t="shared" si="93"/>
        <v>2072.3675039999998</v>
      </c>
      <c r="X520" s="70">
        <f t="shared" si="96"/>
        <v>1775.7150000000001</v>
      </c>
      <c r="Y520" s="70">
        <f t="shared" si="94"/>
        <v>13189.917496</v>
      </c>
    </row>
    <row r="521" spans="1:25" x14ac:dyDescent="0.3">
      <c r="A521" s="4">
        <v>714</v>
      </c>
      <c r="B521" s="54">
        <v>605</v>
      </c>
      <c r="C521" s="52" t="s">
        <v>2767</v>
      </c>
      <c r="D521" s="58" t="s">
        <v>877</v>
      </c>
      <c r="E521" s="7">
        <v>36785</v>
      </c>
      <c r="F521" s="5" t="str">
        <f t="shared" si="97"/>
        <v>SIEIPEJAL</v>
      </c>
      <c r="G521" s="6" t="s">
        <v>807</v>
      </c>
      <c r="H521" s="6" t="s">
        <v>852</v>
      </c>
      <c r="I521" s="8" t="s">
        <v>655</v>
      </c>
      <c r="J521" s="5" t="s">
        <v>39</v>
      </c>
      <c r="K521" s="5" t="str">
        <f t="shared" si="89"/>
        <v>1 2 22 4 PR24 23</v>
      </c>
      <c r="L521" s="21" t="s">
        <v>1175</v>
      </c>
      <c r="M521" s="22">
        <v>15441</v>
      </c>
      <c r="N521" s="22">
        <v>1099</v>
      </c>
      <c r="O521" s="22">
        <v>889</v>
      </c>
      <c r="P521" s="22">
        <f t="shared" si="90"/>
        <v>17429</v>
      </c>
      <c r="Q521" s="22">
        <v>16141</v>
      </c>
      <c r="R521" s="22">
        <v>18129</v>
      </c>
      <c r="S521" s="22">
        <f t="shared" si="91"/>
        <v>700</v>
      </c>
      <c r="T521" s="76">
        <f t="shared" si="92"/>
        <v>4.3367821076761043E-2</v>
      </c>
      <c r="U521" s="64">
        <v>708</v>
      </c>
      <c r="V521" s="74">
        <f t="shared" si="98"/>
        <v>17038</v>
      </c>
      <c r="W521" s="70">
        <f t="shared" si="93"/>
        <v>2072.3675039999998</v>
      </c>
      <c r="X521" s="70">
        <f t="shared" si="96"/>
        <v>1775.7150000000001</v>
      </c>
      <c r="Y521" s="70">
        <f t="shared" si="94"/>
        <v>13189.917496</v>
      </c>
    </row>
    <row r="522" spans="1:25" x14ac:dyDescent="0.3">
      <c r="A522" s="4">
        <v>715</v>
      </c>
      <c r="B522" s="54">
        <v>648</v>
      </c>
      <c r="C522" s="52" t="s">
        <v>2768</v>
      </c>
      <c r="D522" s="58" t="s">
        <v>878</v>
      </c>
      <c r="E522" s="7">
        <v>36907</v>
      </c>
      <c r="F522" s="5" t="str">
        <f t="shared" si="97"/>
        <v>SIEIPEJAL</v>
      </c>
      <c r="G522" s="6" t="s">
        <v>807</v>
      </c>
      <c r="H522" s="6" t="s">
        <v>852</v>
      </c>
      <c r="I522" s="8" t="s">
        <v>655</v>
      </c>
      <c r="J522" s="5" t="s">
        <v>39</v>
      </c>
      <c r="K522" s="5" t="str">
        <f t="shared" si="89"/>
        <v>1 2 22 4 PR24 23</v>
      </c>
      <c r="L522" s="21" t="s">
        <v>1175</v>
      </c>
      <c r="M522" s="22">
        <v>15441</v>
      </c>
      <c r="N522" s="22">
        <v>1099</v>
      </c>
      <c r="O522" s="22">
        <v>889</v>
      </c>
      <c r="P522" s="22">
        <f t="shared" si="90"/>
        <v>17429</v>
      </c>
      <c r="Q522" s="22">
        <v>16141</v>
      </c>
      <c r="R522" s="22">
        <v>18129</v>
      </c>
      <c r="S522" s="22">
        <f t="shared" si="91"/>
        <v>700</v>
      </c>
      <c r="T522" s="76">
        <f t="shared" si="92"/>
        <v>4.3367821076761043E-2</v>
      </c>
      <c r="U522" s="64">
        <v>708</v>
      </c>
      <c r="V522" s="74">
        <f t="shared" si="98"/>
        <v>17038</v>
      </c>
      <c r="W522" s="70">
        <f t="shared" si="93"/>
        <v>2072.3675039999998</v>
      </c>
      <c r="X522" s="70">
        <f t="shared" si="96"/>
        <v>1775.7150000000001</v>
      </c>
      <c r="Y522" s="70">
        <f t="shared" si="94"/>
        <v>13189.917496</v>
      </c>
    </row>
    <row r="523" spans="1:25" x14ac:dyDescent="0.3">
      <c r="A523" s="4">
        <v>716</v>
      </c>
      <c r="B523" s="54">
        <v>744</v>
      </c>
      <c r="C523" s="52" t="s">
        <v>2769</v>
      </c>
      <c r="D523" s="58" t="s">
        <v>879</v>
      </c>
      <c r="E523" s="7">
        <v>37268</v>
      </c>
      <c r="F523" s="5" t="str">
        <f t="shared" si="97"/>
        <v>SIEIPEJAL</v>
      </c>
      <c r="G523" s="6" t="s">
        <v>807</v>
      </c>
      <c r="H523" s="6" t="s">
        <v>852</v>
      </c>
      <c r="I523" s="8" t="s">
        <v>655</v>
      </c>
      <c r="J523" s="5" t="s">
        <v>39</v>
      </c>
      <c r="K523" s="5" t="str">
        <f t="shared" si="89"/>
        <v>1 2 22 4 PR24 23</v>
      </c>
      <c r="L523" s="21" t="s">
        <v>1175</v>
      </c>
      <c r="M523" s="22">
        <v>15441</v>
      </c>
      <c r="N523" s="22">
        <v>1099</v>
      </c>
      <c r="O523" s="22">
        <v>889</v>
      </c>
      <c r="P523" s="22">
        <f t="shared" si="90"/>
        <v>17429</v>
      </c>
      <c r="Q523" s="22">
        <v>16141</v>
      </c>
      <c r="R523" s="22">
        <v>18129</v>
      </c>
      <c r="S523" s="22">
        <f t="shared" si="91"/>
        <v>700</v>
      </c>
      <c r="T523" s="76">
        <f t="shared" si="92"/>
        <v>4.3367821076761043E-2</v>
      </c>
      <c r="U523" s="64">
        <v>566</v>
      </c>
      <c r="V523" s="74">
        <f t="shared" si="98"/>
        <v>16896</v>
      </c>
      <c r="W523" s="70">
        <f t="shared" si="93"/>
        <v>2046.921104</v>
      </c>
      <c r="X523" s="70">
        <f t="shared" si="96"/>
        <v>1775.7150000000001</v>
      </c>
      <c r="Y523" s="70">
        <f t="shared" si="94"/>
        <v>13073.363895999999</v>
      </c>
    </row>
    <row r="524" spans="1:25" x14ac:dyDescent="0.3">
      <c r="A524" s="4">
        <v>717</v>
      </c>
      <c r="B524" s="54">
        <v>1688</v>
      </c>
      <c r="C524" s="52" t="s">
        <v>2770</v>
      </c>
      <c r="D524" s="58" t="s">
        <v>880</v>
      </c>
      <c r="E524" s="7">
        <v>43147</v>
      </c>
      <c r="F524" s="5" t="str">
        <f t="shared" si="97"/>
        <v>SIEIPEJAL</v>
      </c>
      <c r="G524" s="6" t="s">
        <v>807</v>
      </c>
      <c r="H524" s="6" t="s">
        <v>852</v>
      </c>
      <c r="I524" s="8" t="s">
        <v>855</v>
      </c>
      <c r="J524" s="5" t="s">
        <v>39</v>
      </c>
      <c r="K524" s="5" t="str">
        <f t="shared" si="89"/>
        <v>1 2 22 4 PR24 23</v>
      </c>
      <c r="L524" s="21" t="s">
        <v>1175</v>
      </c>
      <c r="M524" s="22">
        <v>15441</v>
      </c>
      <c r="N524" s="22">
        <v>1099</v>
      </c>
      <c r="O524" s="22">
        <v>889</v>
      </c>
      <c r="P524" s="22">
        <f t="shared" si="90"/>
        <v>17429</v>
      </c>
      <c r="Q524" s="22">
        <v>16141</v>
      </c>
      <c r="R524" s="22">
        <v>18129</v>
      </c>
      <c r="S524" s="22">
        <f t="shared" si="91"/>
        <v>700</v>
      </c>
      <c r="T524" s="76">
        <f t="shared" si="92"/>
        <v>4.3367821076761043E-2</v>
      </c>
      <c r="U524" s="64">
        <v>0</v>
      </c>
      <c r="V524" s="74">
        <f t="shared" si="98"/>
        <v>16330</v>
      </c>
      <c r="W524" s="70">
        <f t="shared" si="93"/>
        <v>1945.4939040000002</v>
      </c>
      <c r="X524" s="70">
        <f t="shared" si="96"/>
        <v>1775.7150000000001</v>
      </c>
      <c r="Y524" s="70">
        <f t="shared" si="94"/>
        <v>12608.791095999999</v>
      </c>
    </row>
    <row r="525" spans="1:25" x14ac:dyDescent="0.3">
      <c r="A525" s="4">
        <v>762</v>
      </c>
      <c r="B525" s="54">
        <v>910</v>
      </c>
      <c r="C525" s="52" t="s">
        <v>2804</v>
      </c>
      <c r="D525" s="59" t="s">
        <v>918</v>
      </c>
      <c r="E525" s="7">
        <v>38062</v>
      </c>
      <c r="F525" s="5" t="str">
        <f t="shared" si="97"/>
        <v>STIPEJAL</v>
      </c>
      <c r="G525" s="6" t="s">
        <v>807</v>
      </c>
      <c r="H525" s="8" t="s">
        <v>908</v>
      </c>
      <c r="I525" s="8" t="s">
        <v>875</v>
      </c>
      <c r="J525" s="5" t="s">
        <v>39</v>
      </c>
      <c r="K525" s="5" t="str">
        <f t="shared" si="89"/>
        <v>1 2 22 4 PR24 24</v>
      </c>
      <c r="L525" s="21" t="s">
        <v>1175</v>
      </c>
      <c r="M525" s="22">
        <v>15441</v>
      </c>
      <c r="N525" s="22">
        <v>1099</v>
      </c>
      <c r="O525" s="22">
        <v>889</v>
      </c>
      <c r="P525" s="22">
        <f t="shared" si="90"/>
        <v>17429</v>
      </c>
      <c r="Q525" s="22">
        <v>16141</v>
      </c>
      <c r="R525" s="22">
        <v>18129</v>
      </c>
      <c r="S525" s="22">
        <f t="shared" si="91"/>
        <v>700</v>
      </c>
      <c r="T525" s="76">
        <f t="shared" si="92"/>
        <v>4.3367821076761043E-2</v>
      </c>
      <c r="U525" s="64">
        <v>566</v>
      </c>
      <c r="V525" s="74">
        <f t="shared" si="98"/>
        <v>16896</v>
      </c>
      <c r="W525" s="70">
        <f t="shared" si="93"/>
        <v>2046.921104</v>
      </c>
      <c r="X525" s="70">
        <f t="shared" si="96"/>
        <v>1775.7150000000001</v>
      </c>
      <c r="Y525" s="70">
        <f t="shared" si="94"/>
        <v>13073.363895999999</v>
      </c>
    </row>
    <row r="526" spans="1:25" x14ac:dyDescent="0.3">
      <c r="A526" s="4">
        <v>763</v>
      </c>
      <c r="B526" s="54">
        <v>575</v>
      </c>
      <c r="C526" s="52" t="s">
        <v>2805</v>
      </c>
      <c r="D526" s="59" t="s">
        <v>919</v>
      </c>
      <c r="E526" s="7">
        <v>36708</v>
      </c>
      <c r="F526" s="5" t="str">
        <f t="shared" si="97"/>
        <v>SIEIPEJAL</v>
      </c>
      <c r="G526" s="6" t="s">
        <v>807</v>
      </c>
      <c r="H526" s="8" t="s">
        <v>908</v>
      </c>
      <c r="I526" s="8" t="s">
        <v>655</v>
      </c>
      <c r="J526" s="5" t="s">
        <v>39</v>
      </c>
      <c r="K526" s="5" t="str">
        <f t="shared" si="89"/>
        <v>1 2 22 4 PR24 24</v>
      </c>
      <c r="L526" s="21" t="s">
        <v>1175</v>
      </c>
      <c r="M526" s="22">
        <v>15441</v>
      </c>
      <c r="N526" s="22">
        <v>1099</v>
      </c>
      <c r="O526" s="22">
        <v>889</v>
      </c>
      <c r="P526" s="22">
        <f t="shared" si="90"/>
        <v>17429</v>
      </c>
      <c r="Q526" s="22">
        <v>16141</v>
      </c>
      <c r="R526" s="22">
        <v>18129</v>
      </c>
      <c r="S526" s="22">
        <f t="shared" si="91"/>
        <v>700</v>
      </c>
      <c r="T526" s="76">
        <f t="shared" si="92"/>
        <v>4.3367821076761043E-2</v>
      </c>
      <c r="U526" s="64">
        <v>708</v>
      </c>
      <c r="V526" s="74">
        <f t="shared" si="98"/>
        <v>17038</v>
      </c>
      <c r="W526" s="70">
        <f t="shared" si="93"/>
        <v>2072.3675039999998</v>
      </c>
      <c r="X526" s="70">
        <f t="shared" ref="X526:X533" si="99">M526*11.5%</f>
        <v>1775.7150000000001</v>
      </c>
      <c r="Y526" s="70">
        <f t="shared" si="94"/>
        <v>13189.917496</v>
      </c>
    </row>
    <row r="527" spans="1:25" x14ac:dyDescent="0.3">
      <c r="A527" s="4">
        <v>764</v>
      </c>
      <c r="B527" s="54">
        <v>576</v>
      </c>
      <c r="C527" s="52" t="s">
        <v>2806</v>
      </c>
      <c r="D527" s="59" t="s">
        <v>920</v>
      </c>
      <c r="E527" s="7">
        <v>36708</v>
      </c>
      <c r="F527" s="5" t="str">
        <f t="shared" si="97"/>
        <v>SIEIPEJAL</v>
      </c>
      <c r="G527" s="6" t="s">
        <v>807</v>
      </c>
      <c r="H527" s="8" t="s">
        <v>908</v>
      </c>
      <c r="I527" s="8" t="s">
        <v>655</v>
      </c>
      <c r="J527" s="5" t="s">
        <v>39</v>
      </c>
      <c r="K527" s="5" t="str">
        <f t="shared" ref="K527:K590" si="100">VLOOKUP(H527,estructura,2,FALSE)</f>
        <v>1 2 22 4 PR24 24</v>
      </c>
      <c r="L527" s="21" t="s">
        <v>1175</v>
      </c>
      <c r="M527" s="22">
        <v>15441</v>
      </c>
      <c r="N527" s="22">
        <v>1099</v>
      </c>
      <c r="O527" s="22">
        <v>889</v>
      </c>
      <c r="P527" s="22">
        <f t="shared" ref="P527:P590" si="101">SUM(M527:O527)</f>
        <v>17429</v>
      </c>
      <c r="Q527" s="22">
        <v>16141</v>
      </c>
      <c r="R527" s="22">
        <v>18129</v>
      </c>
      <c r="S527" s="22">
        <f t="shared" ref="S527:S590" si="102">Q527-M527</f>
        <v>700</v>
      </c>
      <c r="T527" s="76">
        <f t="shared" ref="T527:T590" si="103">S527/Q527</f>
        <v>4.3367821076761043E-2</v>
      </c>
      <c r="U527" s="64">
        <v>708</v>
      </c>
      <c r="V527" s="74">
        <f t="shared" si="98"/>
        <v>17038</v>
      </c>
      <c r="W527" s="70">
        <f t="shared" ref="W527:W590" si="104">IF(V527&gt;0,((V527-(VLOOKUP(V527,$AA$10:$AD$20,1)))*(VLOOKUP(V527,$AA$10:$AD$20,4)))+(VLOOKUP(V527,$AA$10:$AD$20,3)),0)</f>
        <v>2072.3675039999998</v>
      </c>
      <c r="X527" s="70">
        <f t="shared" si="99"/>
        <v>1775.7150000000001</v>
      </c>
      <c r="Y527" s="70">
        <f t="shared" ref="Y527:Y590" si="105">V527-W527-X527</f>
        <v>13189.917496</v>
      </c>
    </row>
    <row r="528" spans="1:25" x14ac:dyDescent="0.3">
      <c r="A528" s="4">
        <v>816</v>
      </c>
      <c r="B528" s="54">
        <v>289</v>
      </c>
      <c r="C528" s="52" t="s">
        <v>2846</v>
      </c>
      <c r="D528" s="59" t="s">
        <v>956</v>
      </c>
      <c r="E528" s="7">
        <v>35454</v>
      </c>
      <c r="F528" s="5" t="str">
        <f t="shared" si="97"/>
        <v>STIPEJAL</v>
      </c>
      <c r="G528" s="6" t="s">
        <v>807</v>
      </c>
      <c r="H528" s="8" t="s">
        <v>938</v>
      </c>
      <c r="I528" s="8" t="s">
        <v>875</v>
      </c>
      <c r="J528" s="5" t="s">
        <v>39</v>
      </c>
      <c r="K528" s="5" t="str">
        <f t="shared" si="100"/>
        <v>1 2 22 4 PR24 89</v>
      </c>
      <c r="L528" s="21" t="s">
        <v>1175</v>
      </c>
      <c r="M528" s="22">
        <v>15441</v>
      </c>
      <c r="N528" s="22">
        <v>1099</v>
      </c>
      <c r="O528" s="22">
        <v>889</v>
      </c>
      <c r="P528" s="22">
        <f t="shared" si="101"/>
        <v>17429</v>
      </c>
      <c r="Q528" s="22">
        <v>16141</v>
      </c>
      <c r="R528" s="22">
        <v>18129</v>
      </c>
      <c r="S528" s="22">
        <f t="shared" si="102"/>
        <v>700</v>
      </c>
      <c r="T528" s="76">
        <f t="shared" si="103"/>
        <v>4.3367821076761043E-2</v>
      </c>
      <c r="U528" s="64">
        <v>708</v>
      </c>
      <c r="V528" s="74">
        <f t="shared" si="98"/>
        <v>17038</v>
      </c>
      <c r="W528" s="70">
        <f t="shared" si="104"/>
        <v>2072.3675039999998</v>
      </c>
      <c r="X528" s="70">
        <f t="shared" si="99"/>
        <v>1775.7150000000001</v>
      </c>
      <c r="Y528" s="70">
        <f t="shared" si="105"/>
        <v>13189.917496</v>
      </c>
    </row>
    <row r="529" spans="1:25" x14ac:dyDescent="0.3">
      <c r="A529" s="4">
        <v>817</v>
      </c>
      <c r="B529" s="54">
        <v>580</v>
      </c>
      <c r="C529" s="52" t="s">
        <v>2847</v>
      </c>
      <c r="D529" s="59" t="s">
        <v>957</v>
      </c>
      <c r="E529" s="7">
        <v>36708</v>
      </c>
      <c r="F529" s="5" t="str">
        <f t="shared" si="97"/>
        <v>SIEIPEJAL</v>
      </c>
      <c r="G529" s="6" t="s">
        <v>807</v>
      </c>
      <c r="H529" s="8" t="s">
        <v>938</v>
      </c>
      <c r="I529" s="8" t="s">
        <v>655</v>
      </c>
      <c r="J529" s="5" t="s">
        <v>39</v>
      </c>
      <c r="K529" s="5" t="str">
        <f t="shared" si="100"/>
        <v>1 2 22 4 PR24 89</v>
      </c>
      <c r="L529" s="21" t="s">
        <v>1175</v>
      </c>
      <c r="M529" s="22">
        <v>15441</v>
      </c>
      <c r="N529" s="22">
        <v>1099</v>
      </c>
      <c r="O529" s="22">
        <v>889</v>
      </c>
      <c r="P529" s="22">
        <f t="shared" si="101"/>
        <v>17429</v>
      </c>
      <c r="Q529" s="22">
        <v>16141</v>
      </c>
      <c r="R529" s="22">
        <v>18129</v>
      </c>
      <c r="S529" s="22">
        <f t="shared" si="102"/>
        <v>700</v>
      </c>
      <c r="T529" s="76">
        <f t="shared" si="103"/>
        <v>4.3367821076761043E-2</v>
      </c>
      <c r="U529" s="64">
        <v>708</v>
      </c>
      <c r="V529" s="74">
        <f t="shared" si="98"/>
        <v>17038</v>
      </c>
      <c r="W529" s="70">
        <f t="shared" si="104"/>
        <v>2072.3675039999998</v>
      </c>
      <c r="X529" s="70">
        <f t="shared" si="99"/>
        <v>1775.7150000000001</v>
      </c>
      <c r="Y529" s="70">
        <f t="shared" si="105"/>
        <v>13189.917496</v>
      </c>
    </row>
    <row r="530" spans="1:25" x14ac:dyDescent="0.3">
      <c r="A530" s="4">
        <v>818</v>
      </c>
      <c r="B530" s="54">
        <v>760</v>
      </c>
      <c r="C530" s="52" t="s">
        <v>2848</v>
      </c>
      <c r="D530" s="59" t="s">
        <v>958</v>
      </c>
      <c r="E530" s="7">
        <v>37316</v>
      </c>
      <c r="F530" s="5" t="str">
        <f t="shared" si="97"/>
        <v>STIPEJAL</v>
      </c>
      <c r="G530" s="6" t="s">
        <v>807</v>
      </c>
      <c r="H530" s="8" t="s">
        <v>938</v>
      </c>
      <c r="I530" s="8" t="s">
        <v>655</v>
      </c>
      <c r="J530" s="5" t="s">
        <v>39</v>
      </c>
      <c r="K530" s="5" t="str">
        <f t="shared" si="100"/>
        <v>1 2 22 4 PR24 89</v>
      </c>
      <c r="L530" s="21" t="s">
        <v>1175</v>
      </c>
      <c r="M530" s="22">
        <v>15441</v>
      </c>
      <c r="N530" s="22">
        <v>1099</v>
      </c>
      <c r="O530" s="22">
        <v>889</v>
      </c>
      <c r="P530" s="22">
        <f t="shared" si="101"/>
        <v>17429</v>
      </c>
      <c r="Q530" s="22">
        <v>16141</v>
      </c>
      <c r="R530" s="22">
        <v>18129</v>
      </c>
      <c r="S530" s="22">
        <f t="shared" si="102"/>
        <v>700</v>
      </c>
      <c r="T530" s="76">
        <f t="shared" si="103"/>
        <v>4.3367821076761043E-2</v>
      </c>
      <c r="U530" s="64">
        <v>566</v>
      </c>
      <c r="V530" s="74">
        <f t="shared" si="98"/>
        <v>16896</v>
      </c>
      <c r="W530" s="70">
        <f t="shared" si="104"/>
        <v>2046.921104</v>
      </c>
      <c r="X530" s="70">
        <f t="shared" si="99"/>
        <v>1775.7150000000001</v>
      </c>
      <c r="Y530" s="70">
        <f t="shared" si="105"/>
        <v>13073.363895999999</v>
      </c>
    </row>
    <row r="531" spans="1:25" x14ac:dyDescent="0.3">
      <c r="A531" s="4">
        <v>819</v>
      </c>
      <c r="B531" s="54">
        <v>762</v>
      </c>
      <c r="C531" s="52" t="s">
        <v>2849</v>
      </c>
      <c r="D531" s="59" t="s">
        <v>959</v>
      </c>
      <c r="E531" s="7">
        <v>37747</v>
      </c>
      <c r="F531" s="5" t="str">
        <f t="shared" si="97"/>
        <v>STIPEJAL</v>
      </c>
      <c r="G531" s="6" t="s">
        <v>807</v>
      </c>
      <c r="H531" s="8" t="s">
        <v>938</v>
      </c>
      <c r="I531" s="8" t="s">
        <v>655</v>
      </c>
      <c r="J531" s="5" t="s">
        <v>39</v>
      </c>
      <c r="K531" s="5" t="str">
        <f t="shared" si="100"/>
        <v>1 2 22 4 PR24 89</v>
      </c>
      <c r="L531" s="21" t="s">
        <v>1175</v>
      </c>
      <c r="M531" s="22">
        <v>15441</v>
      </c>
      <c r="N531" s="22">
        <v>1099</v>
      </c>
      <c r="O531" s="22">
        <v>889</v>
      </c>
      <c r="P531" s="22">
        <f t="shared" si="101"/>
        <v>17429</v>
      </c>
      <c r="Q531" s="22">
        <v>16141</v>
      </c>
      <c r="R531" s="22">
        <v>18129</v>
      </c>
      <c r="S531" s="22">
        <f t="shared" si="102"/>
        <v>700</v>
      </c>
      <c r="T531" s="76">
        <f t="shared" si="103"/>
        <v>4.3367821076761043E-2</v>
      </c>
      <c r="U531" s="64">
        <v>566</v>
      </c>
      <c r="V531" s="74">
        <f t="shared" si="98"/>
        <v>16896</v>
      </c>
      <c r="W531" s="70">
        <f t="shared" si="104"/>
        <v>2046.921104</v>
      </c>
      <c r="X531" s="70">
        <f t="shared" si="99"/>
        <v>1775.7150000000001</v>
      </c>
      <c r="Y531" s="70">
        <f t="shared" si="105"/>
        <v>13073.363895999999</v>
      </c>
    </row>
    <row r="532" spans="1:25" x14ac:dyDescent="0.3">
      <c r="A532" s="4">
        <v>820</v>
      </c>
      <c r="B532" s="54">
        <v>1530</v>
      </c>
      <c r="C532" s="52" t="s">
        <v>2850</v>
      </c>
      <c r="D532" s="59" t="s">
        <v>960</v>
      </c>
      <c r="E532" s="7">
        <v>41244</v>
      </c>
      <c r="F532" s="5" t="str">
        <f t="shared" ref="F532:F559" si="106">IFERROR(VLOOKUP(B532,SINDICATO,5,FALSE),"N/A")</f>
        <v>STIPEJAL</v>
      </c>
      <c r="G532" s="6" t="s">
        <v>807</v>
      </c>
      <c r="H532" s="8" t="s">
        <v>938</v>
      </c>
      <c r="I532" s="8" t="s">
        <v>655</v>
      </c>
      <c r="J532" s="5" t="s">
        <v>39</v>
      </c>
      <c r="K532" s="5" t="str">
        <f t="shared" si="100"/>
        <v>1 2 22 4 PR24 89</v>
      </c>
      <c r="L532" s="21" t="s">
        <v>1175</v>
      </c>
      <c r="M532" s="22">
        <v>15441</v>
      </c>
      <c r="N532" s="22">
        <v>1099</v>
      </c>
      <c r="O532" s="22">
        <v>889</v>
      </c>
      <c r="P532" s="22">
        <f t="shared" si="101"/>
        <v>17429</v>
      </c>
      <c r="Q532" s="22">
        <v>16141</v>
      </c>
      <c r="R532" s="22">
        <v>18129</v>
      </c>
      <c r="S532" s="22">
        <f t="shared" si="102"/>
        <v>700</v>
      </c>
      <c r="T532" s="76">
        <f t="shared" si="103"/>
        <v>4.3367821076761043E-2</v>
      </c>
      <c r="U532" s="64">
        <v>283</v>
      </c>
      <c r="V532" s="74">
        <f t="shared" si="98"/>
        <v>16613</v>
      </c>
      <c r="W532" s="70">
        <f t="shared" si="104"/>
        <v>1996.207504</v>
      </c>
      <c r="X532" s="70">
        <f t="shared" si="99"/>
        <v>1775.7150000000001</v>
      </c>
      <c r="Y532" s="70">
        <f t="shared" si="105"/>
        <v>12841.077496</v>
      </c>
    </row>
    <row r="533" spans="1:25" x14ac:dyDescent="0.3">
      <c r="A533" s="4">
        <v>821</v>
      </c>
      <c r="B533" s="54">
        <v>1616</v>
      </c>
      <c r="C533" s="52" t="s">
        <v>2851</v>
      </c>
      <c r="D533" s="59" t="s">
        <v>961</v>
      </c>
      <c r="E533" s="7">
        <v>41533</v>
      </c>
      <c r="F533" s="5" t="str">
        <f t="shared" si="106"/>
        <v>STIPEJAL</v>
      </c>
      <c r="G533" s="6" t="s">
        <v>807</v>
      </c>
      <c r="H533" s="8" t="s">
        <v>938</v>
      </c>
      <c r="I533" s="8" t="s">
        <v>962</v>
      </c>
      <c r="J533" s="5" t="s">
        <v>39</v>
      </c>
      <c r="K533" s="5" t="str">
        <f t="shared" si="100"/>
        <v>1 2 22 4 PR24 89</v>
      </c>
      <c r="L533" s="21" t="s">
        <v>1175</v>
      </c>
      <c r="M533" s="22">
        <v>15441</v>
      </c>
      <c r="N533" s="22">
        <v>1099</v>
      </c>
      <c r="O533" s="22">
        <v>889</v>
      </c>
      <c r="P533" s="22">
        <f t="shared" si="101"/>
        <v>17429</v>
      </c>
      <c r="Q533" s="22">
        <v>16141</v>
      </c>
      <c r="R533" s="22">
        <v>18129</v>
      </c>
      <c r="S533" s="22">
        <f t="shared" si="102"/>
        <v>700</v>
      </c>
      <c r="T533" s="76">
        <f t="shared" si="103"/>
        <v>4.3367821076761043E-2</v>
      </c>
      <c r="U533" s="64">
        <v>283</v>
      </c>
      <c r="V533" s="74">
        <f t="shared" si="98"/>
        <v>16613</v>
      </c>
      <c r="W533" s="70">
        <f t="shared" si="104"/>
        <v>1996.207504</v>
      </c>
      <c r="X533" s="70">
        <f t="shared" si="99"/>
        <v>1775.7150000000001</v>
      </c>
      <c r="Y533" s="70">
        <f t="shared" si="105"/>
        <v>12841.077496</v>
      </c>
    </row>
    <row r="534" spans="1:25" x14ac:dyDescent="0.3">
      <c r="A534" s="4">
        <v>153</v>
      </c>
      <c r="B534" s="54">
        <v>2006</v>
      </c>
      <c r="C534" s="52" t="s">
        <v>2251</v>
      </c>
      <c r="D534" s="59" t="s">
        <v>210</v>
      </c>
      <c r="E534" s="7">
        <v>43040</v>
      </c>
      <c r="F534" s="5" t="str">
        <f t="shared" si="106"/>
        <v>N/A</v>
      </c>
      <c r="G534" s="8" t="s">
        <v>180</v>
      </c>
      <c r="H534" s="8" t="s">
        <v>181</v>
      </c>
      <c r="I534" s="8" t="s">
        <v>211</v>
      </c>
      <c r="J534" s="5" t="s">
        <v>19</v>
      </c>
      <c r="K534" s="5" t="str">
        <f t="shared" si="100"/>
        <v>1 1 05 1 PR02 13</v>
      </c>
      <c r="L534" s="21" t="s">
        <v>1169</v>
      </c>
      <c r="M534" s="22">
        <v>13401</v>
      </c>
      <c r="N534" s="22">
        <v>0</v>
      </c>
      <c r="O534" s="22">
        <v>0</v>
      </c>
      <c r="P534" s="22">
        <f t="shared" si="101"/>
        <v>13401</v>
      </c>
      <c r="Q534" s="22">
        <v>14001</v>
      </c>
      <c r="R534" s="22">
        <v>14001</v>
      </c>
      <c r="S534" s="22">
        <f t="shared" si="102"/>
        <v>600</v>
      </c>
      <c r="T534" s="76">
        <f t="shared" si="103"/>
        <v>4.2854081851296334E-2</v>
      </c>
      <c r="U534" s="64">
        <v>0</v>
      </c>
      <c r="V534" s="74">
        <f t="shared" si="98"/>
        <v>13401</v>
      </c>
      <c r="W534" s="70">
        <f t="shared" si="104"/>
        <v>1420.6171040000002</v>
      </c>
      <c r="X534" s="70">
        <v>0</v>
      </c>
      <c r="Y534" s="70">
        <f t="shared" si="105"/>
        <v>11980.382895999999</v>
      </c>
    </row>
    <row r="535" spans="1:25" x14ac:dyDescent="0.3">
      <c r="A535" s="4">
        <v>206</v>
      </c>
      <c r="B535" s="54">
        <v>2275</v>
      </c>
      <c r="C535" s="52" t="s">
        <v>2301</v>
      </c>
      <c r="D535" s="59" t="s">
        <v>283</v>
      </c>
      <c r="E535" s="7">
        <v>43587</v>
      </c>
      <c r="F535" s="5" t="str">
        <f t="shared" si="106"/>
        <v>N/A</v>
      </c>
      <c r="G535" s="8" t="s">
        <v>180</v>
      </c>
      <c r="H535" s="6" t="s">
        <v>271</v>
      </c>
      <c r="I535" s="8" t="s">
        <v>56</v>
      </c>
      <c r="J535" s="5" t="s">
        <v>19</v>
      </c>
      <c r="K535" s="5" t="str">
        <f t="shared" si="100"/>
        <v>1 1 05 2 PR15 80</v>
      </c>
      <c r="L535" s="21" t="s">
        <v>1169</v>
      </c>
      <c r="M535" s="22">
        <v>13401</v>
      </c>
      <c r="N535" s="22">
        <v>0</v>
      </c>
      <c r="O535" s="22">
        <v>0</v>
      </c>
      <c r="P535" s="22">
        <f t="shared" si="101"/>
        <v>13401</v>
      </c>
      <c r="Q535" s="22">
        <v>14001</v>
      </c>
      <c r="R535" s="22">
        <v>14001</v>
      </c>
      <c r="S535" s="22">
        <f t="shared" si="102"/>
        <v>600</v>
      </c>
      <c r="T535" s="76">
        <f t="shared" si="103"/>
        <v>4.2854081851296334E-2</v>
      </c>
      <c r="U535" s="64">
        <v>0</v>
      </c>
      <c r="V535" s="74">
        <f t="shared" si="98"/>
        <v>13401</v>
      </c>
      <c r="W535" s="70">
        <f t="shared" si="104"/>
        <v>1420.6171040000002</v>
      </c>
      <c r="X535" s="70">
        <v>0</v>
      </c>
      <c r="Y535" s="70">
        <f t="shared" si="105"/>
        <v>11980.382895999999</v>
      </c>
    </row>
    <row r="536" spans="1:25" x14ac:dyDescent="0.3">
      <c r="A536" s="4">
        <v>207</v>
      </c>
      <c r="B536" s="54">
        <v>2127</v>
      </c>
      <c r="C536" s="52" t="s">
        <v>2302</v>
      </c>
      <c r="D536" s="58" t="s">
        <v>284</v>
      </c>
      <c r="E536" s="7">
        <v>43497</v>
      </c>
      <c r="F536" s="5" t="str">
        <f t="shared" si="106"/>
        <v>N/A</v>
      </c>
      <c r="G536" s="8" t="s">
        <v>180</v>
      </c>
      <c r="H536" s="6" t="s">
        <v>271</v>
      </c>
      <c r="I536" s="8" t="s">
        <v>56</v>
      </c>
      <c r="J536" s="5" t="s">
        <v>19</v>
      </c>
      <c r="K536" s="5" t="str">
        <f t="shared" si="100"/>
        <v>1 1 05 2 PR15 80</v>
      </c>
      <c r="L536" s="21" t="s">
        <v>1169</v>
      </c>
      <c r="M536" s="22">
        <v>13401</v>
      </c>
      <c r="N536" s="22">
        <v>0</v>
      </c>
      <c r="O536" s="22">
        <v>0</v>
      </c>
      <c r="P536" s="22">
        <f t="shared" si="101"/>
        <v>13401</v>
      </c>
      <c r="Q536" s="22">
        <v>14001</v>
      </c>
      <c r="R536" s="22">
        <v>14001</v>
      </c>
      <c r="S536" s="22">
        <f t="shared" si="102"/>
        <v>600</v>
      </c>
      <c r="T536" s="76">
        <f t="shared" si="103"/>
        <v>4.2854081851296334E-2</v>
      </c>
      <c r="U536" s="64">
        <v>0</v>
      </c>
      <c r="V536" s="74">
        <f t="shared" si="98"/>
        <v>13401</v>
      </c>
      <c r="W536" s="70">
        <f t="shared" si="104"/>
        <v>1420.6171040000002</v>
      </c>
      <c r="X536" s="70">
        <v>0</v>
      </c>
      <c r="Y536" s="70">
        <f t="shared" si="105"/>
        <v>11980.382895999999</v>
      </c>
    </row>
    <row r="537" spans="1:25" x14ac:dyDescent="0.3">
      <c r="A537" s="4">
        <v>251</v>
      </c>
      <c r="B537" s="54">
        <v>2455</v>
      </c>
      <c r="C537" s="52" t="s">
        <v>2102</v>
      </c>
      <c r="D537" s="58" t="s">
        <v>2946</v>
      </c>
      <c r="E537" s="7">
        <v>44317</v>
      </c>
      <c r="F537" s="5" t="str">
        <f t="shared" si="106"/>
        <v>N/A</v>
      </c>
      <c r="G537" s="8" t="s">
        <v>180</v>
      </c>
      <c r="H537" s="8" t="s">
        <v>329</v>
      </c>
      <c r="I537" s="8" t="s">
        <v>339</v>
      </c>
      <c r="J537" s="5" t="s">
        <v>19</v>
      </c>
      <c r="K537" s="5" t="str">
        <f t="shared" si="100"/>
        <v>1 1 05 2 PR28 81</v>
      </c>
      <c r="L537" s="21" t="s">
        <v>1169</v>
      </c>
      <c r="M537" s="22">
        <v>13401</v>
      </c>
      <c r="N537" s="22">
        <v>0</v>
      </c>
      <c r="O537" s="22">
        <v>0</v>
      </c>
      <c r="P537" s="22">
        <f t="shared" si="101"/>
        <v>13401</v>
      </c>
      <c r="Q537" s="22">
        <v>14001</v>
      </c>
      <c r="R537" s="22">
        <v>14001</v>
      </c>
      <c r="S537" s="22">
        <f t="shared" si="102"/>
        <v>600</v>
      </c>
      <c r="T537" s="76">
        <f t="shared" si="103"/>
        <v>4.2854081851296334E-2</v>
      </c>
      <c r="U537" s="64">
        <v>0</v>
      </c>
      <c r="V537" s="74">
        <f t="shared" si="98"/>
        <v>13401</v>
      </c>
      <c r="W537" s="70">
        <f t="shared" si="104"/>
        <v>1420.6171040000002</v>
      </c>
      <c r="X537" s="70">
        <v>0</v>
      </c>
      <c r="Y537" s="70">
        <f t="shared" si="105"/>
        <v>11980.382895999999</v>
      </c>
    </row>
    <row r="538" spans="1:25" x14ac:dyDescent="0.3">
      <c r="A538" s="4">
        <v>252</v>
      </c>
      <c r="B538" s="54">
        <v>1740</v>
      </c>
      <c r="C538" s="52" t="s">
        <v>2342</v>
      </c>
      <c r="D538" s="59" t="s">
        <v>340</v>
      </c>
      <c r="E538" s="7">
        <v>41821</v>
      </c>
      <c r="F538" s="5" t="str">
        <f t="shared" si="106"/>
        <v>N/A</v>
      </c>
      <c r="G538" s="8" t="s">
        <v>180</v>
      </c>
      <c r="H538" s="8" t="s">
        <v>329</v>
      </c>
      <c r="I538" s="8" t="s">
        <v>339</v>
      </c>
      <c r="J538" s="5" t="s">
        <v>19</v>
      </c>
      <c r="K538" s="5" t="str">
        <f t="shared" si="100"/>
        <v>1 1 05 2 PR28 81</v>
      </c>
      <c r="L538" s="21" t="s">
        <v>1169</v>
      </c>
      <c r="M538" s="22">
        <v>13401</v>
      </c>
      <c r="N538" s="22">
        <v>0</v>
      </c>
      <c r="O538" s="22">
        <v>0</v>
      </c>
      <c r="P538" s="22">
        <f t="shared" si="101"/>
        <v>13401</v>
      </c>
      <c r="Q538" s="22">
        <v>14001</v>
      </c>
      <c r="R538" s="22">
        <v>14001</v>
      </c>
      <c r="S538" s="22">
        <f t="shared" si="102"/>
        <v>600</v>
      </c>
      <c r="T538" s="76">
        <f t="shared" si="103"/>
        <v>4.2854081851296334E-2</v>
      </c>
      <c r="U538" s="64">
        <v>0</v>
      </c>
      <c r="V538" s="74">
        <f t="shared" si="98"/>
        <v>13401</v>
      </c>
      <c r="W538" s="70">
        <f t="shared" si="104"/>
        <v>1420.6171040000002</v>
      </c>
      <c r="X538" s="70">
        <v>0</v>
      </c>
      <c r="Y538" s="70">
        <f t="shared" si="105"/>
        <v>11980.382895999999</v>
      </c>
    </row>
    <row r="539" spans="1:25" x14ac:dyDescent="0.3">
      <c r="A539" s="4">
        <v>253</v>
      </c>
      <c r="B539" s="54">
        <v>1884</v>
      </c>
      <c r="C539" s="52" t="s">
        <v>2343</v>
      </c>
      <c r="D539" s="58" t="s">
        <v>341</v>
      </c>
      <c r="E539" s="7">
        <v>42425</v>
      </c>
      <c r="F539" s="5" t="str">
        <f t="shared" si="106"/>
        <v>N/A</v>
      </c>
      <c r="G539" s="6" t="s">
        <v>180</v>
      </c>
      <c r="H539" s="6" t="s">
        <v>329</v>
      </c>
      <c r="I539" s="8" t="s">
        <v>339</v>
      </c>
      <c r="J539" s="5" t="s">
        <v>19</v>
      </c>
      <c r="K539" s="5" t="str">
        <f t="shared" si="100"/>
        <v>1 1 05 2 PR28 81</v>
      </c>
      <c r="L539" s="21" t="s">
        <v>1169</v>
      </c>
      <c r="M539" s="22">
        <v>13401</v>
      </c>
      <c r="N539" s="22">
        <v>0</v>
      </c>
      <c r="O539" s="22">
        <v>0</v>
      </c>
      <c r="P539" s="22">
        <f t="shared" si="101"/>
        <v>13401</v>
      </c>
      <c r="Q539" s="22">
        <v>14001</v>
      </c>
      <c r="R539" s="22">
        <v>14001</v>
      </c>
      <c r="S539" s="22">
        <f t="shared" si="102"/>
        <v>600</v>
      </c>
      <c r="T539" s="76">
        <f t="shared" si="103"/>
        <v>4.2854081851296334E-2</v>
      </c>
      <c r="U539" s="64">
        <v>0</v>
      </c>
      <c r="V539" s="74">
        <f t="shared" si="98"/>
        <v>13401</v>
      </c>
      <c r="W539" s="70">
        <f t="shared" si="104"/>
        <v>1420.6171040000002</v>
      </c>
      <c r="X539" s="70">
        <v>0</v>
      </c>
      <c r="Y539" s="70">
        <f t="shared" si="105"/>
        <v>11980.382895999999</v>
      </c>
    </row>
    <row r="540" spans="1:25" x14ac:dyDescent="0.3">
      <c r="A540" s="4">
        <v>254</v>
      </c>
      <c r="B540" s="54">
        <v>2235</v>
      </c>
      <c r="C540" s="52" t="s">
        <v>2344</v>
      </c>
      <c r="D540" s="59" t="s">
        <v>342</v>
      </c>
      <c r="E540" s="7">
        <v>43503</v>
      </c>
      <c r="F540" s="5" t="str">
        <f t="shared" si="106"/>
        <v>N/A</v>
      </c>
      <c r="G540" s="8" t="s">
        <v>180</v>
      </c>
      <c r="H540" s="8" t="s">
        <v>329</v>
      </c>
      <c r="I540" s="8" t="s">
        <v>56</v>
      </c>
      <c r="J540" s="5" t="s">
        <v>19</v>
      </c>
      <c r="K540" s="5" t="str">
        <f t="shared" si="100"/>
        <v>1 1 05 2 PR28 81</v>
      </c>
      <c r="L540" s="21" t="s">
        <v>1169</v>
      </c>
      <c r="M540" s="22">
        <v>13401</v>
      </c>
      <c r="N540" s="22">
        <v>0</v>
      </c>
      <c r="O540" s="22">
        <v>0</v>
      </c>
      <c r="P540" s="22">
        <f t="shared" si="101"/>
        <v>13401</v>
      </c>
      <c r="Q540" s="22">
        <v>14001</v>
      </c>
      <c r="R540" s="22">
        <v>14001</v>
      </c>
      <c r="S540" s="22">
        <f t="shared" si="102"/>
        <v>600</v>
      </c>
      <c r="T540" s="76">
        <f t="shared" si="103"/>
        <v>4.2854081851296334E-2</v>
      </c>
      <c r="U540" s="64">
        <v>0</v>
      </c>
      <c r="V540" s="74">
        <f t="shared" si="98"/>
        <v>13401</v>
      </c>
      <c r="W540" s="70">
        <f t="shared" si="104"/>
        <v>1420.6171040000002</v>
      </c>
      <c r="X540" s="70">
        <v>0</v>
      </c>
      <c r="Y540" s="70">
        <f t="shared" si="105"/>
        <v>11980.382895999999</v>
      </c>
    </row>
    <row r="541" spans="1:25" x14ac:dyDescent="0.3">
      <c r="A541" s="4">
        <v>400</v>
      </c>
      <c r="B541" s="54">
        <v>2144</v>
      </c>
      <c r="C541" s="52" t="s">
        <v>2478</v>
      </c>
      <c r="D541" s="58" t="s">
        <v>531</v>
      </c>
      <c r="E541" s="7">
        <v>43440</v>
      </c>
      <c r="F541" s="5" t="str">
        <f t="shared" si="106"/>
        <v>N/A</v>
      </c>
      <c r="G541" s="8" t="s">
        <v>454</v>
      </c>
      <c r="H541" s="6" t="s">
        <v>524</v>
      </c>
      <c r="I541" s="8" t="s">
        <v>211</v>
      </c>
      <c r="J541" s="5" t="s">
        <v>19</v>
      </c>
      <c r="K541" s="5" t="str">
        <f t="shared" si="100"/>
        <v>1 1 07 2 PR08 86</v>
      </c>
      <c r="L541" s="21" t="s">
        <v>1169</v>
      </c>
      <c r="M541" s="22">
        <v>13401</v>
      </c>
      <c r="N541" s="22">
        <v>0</v>
      </c>
      <c r="O541" s="22">
        <v>0</v>
      </c>
      <c r="P541" s="22">
        <f t="shared" si="101"/>
        <v>13401</v>
      </c>
      <c r="Q541" s="22">
        <v>14001</v>
      </c>
      <c r="R541" s="22">
        <v>14001</v>
      </c>
      <c r="S541" s="22">
        <f t="shared" si="102"/>
        <v>600</v>
      </c>
      <c r="T541" s="76">
        <f t="shared" si="103"/>
        <v>4.2854081851296334E-2</v>
      </c>
      <c r="U541" s="64">
        <v>0</v>
      </c>
      <c r="V541" s="74">
        <f t="shared" si="98"/>
        <v>13401</v>
      </c>
      <c r="W541" s="70">
        <f t="shared" si="104"/>
        <v>1420.6171040000002</v>
      </c>
      <c r="X541" s="70">
        <v>0</v>
      </c>
      <c r="Y541" s="70">
        <f t="shared" si="105"/>
        <v>11980.382895999999</v>
      </c>
    </row>
    <row r="542" spans="1:25" x14ac:dyDescent="0.3">
      <c r="A542" s="4">
        <v>476</v>
      </c>
      <c r="B542" s="54">
        <v>1695</v>
      </c>
      <c r="C542" s="52" t="s">
        <v>2551</v>
      </c>
      <c r="D542" s="58" t="s">
        <v>614</v>
      </c>
      <c r="E542" s="7">
        <v>41736</v>
      </c>
      <c r="F542" s="5" t="str">
        <f t="shared" si="106"/>
        <v>N/A</v>
      </c>
      <c r="G542" s="8" t="s">
        <v>602</v>
      </c>
      <c r="H542" s="8" t="s">
        <v>603</v>
      </c>
      <c r="I542" s="8" t="s">
        <v>410</v>
      </c>
      <c r="J542" s="5" t="s">
        <v>19</v>
      </c>
      <c r="K542" s="5" t="str">
        <f t="shared" si="100"/>
        <v>1 2 08 3 PR16 82</v>
      </c>
      <c r="L542" s="21" t="s">
        <v>1169</v>
      </c>
      <c r="M542" s="22">
        <v>13401</v>
      </c>
      <c r="N542" s="22">
        <v>0</v>
      </c>
      <c r="O542" s="22">
        <v>0</v>
      </c>
      <c r="P542" s="22">
        <f t="shared" si="101"/>
        <v>13401</v>
      </c>
      <c r="Q542" s="22">
        <v>14001</v>
      </c>
      <c r="R542" s="22">
        <v>14001</v>
      </c>
      <c r="S542" s="22">
        <f t="shared" si="102"/>
        <v>600</v>
      </c>
      <c r="T542" s="76">
        <f t="shared" si="103"/>
        <v>4.2854081851296334E-2</v>
      </c>
      <c r="U542" s="64">
        <v>0</v>
      </c>
      <c r="V542" s="74">
        <f t="shared" si="98"/>
        <v>13401</v>
      </c>
      <c r="W542" s="70">
        <f t="shared" si="104"/>
        <v>1420.6171040000002</v>
      </c>
      <c r="X542" s="70">
        <v>0</v>
      </c>
      <c r="Y542" s="70">
        <f t="shared" si="105"/>
        <v>11980.382895999999</v>
      </c>
    </row>
    <row r="543" spans="1:25" x14ac:dyDescent="0.3">
      <c r="A543" s="4">
        <v>492</v>
      </c>
      <c r="B543" s="54">
        <v>2250</v>
      </c>
      <c r="C543" s="52" t="s">
        <v>2566</v>
      </c>
      <c r="D543" s="59" t="s">
        <v>632</v>
      </c>
      <c r="E543" s="7">
        <v>43524</v>
      </c>
      <c r="F543" s="5" t="str">
        <f t="shared" si="106"/>
        <v>N/A</v>
      </c>
      <c r="G543" s="6" t="s">
        <v>602</v>
      </c>
      <c r="H543" s="8" t="s">
        <v>624</v>
      </c>
      <c r="I543" s="9" t="s">
        <v>56</v>
      </c>
      <c r="J543" s="5" t="s">
        <v>19</v>
      </c>
      <c r="K543" s="5" t="str">
        <f t="shared" si="100"/>
        <v>1 2 08 3 PR17 83</v>
      </c>
      <c r="L543" s="21" t="s">
        <v>1169</v>
      </c>
      <c r="M543" s="22">
        <v>13401</v>
      </c>
      <c r="N543" s="22">
        <v>0</v>
      </c>
      <c r="O543" s="22">
        <v>0</v>
      </c>
      <c r="P543" s="22">
        <f t="shared" si="101"/>
        <v>13401</v>
      </c>
      <c r="Q543" s="22">
        <v>14001</v>
      </c>
      <c r="R543" s="22">
        <v>14001</v>
      </c>
      <c r="S543" s="22">
        <f t="shared" si="102"/>
        <v>600</v>
      </c>
      <c r="T543" s="76">
        <f t="shared" si="103"/>
        <v>4.2854081851296334E-2</v>
      </c>
      <c r="U543" s="64">
        <v>0</v>
      </c>
      <c r="V543" s="74">
        <f t="shared" si="98"/>
        <v>13401</v>
      </c>
      <c r="W543" s="70">
        <f t="shared" si="104"/>
        <v>1420.6171040000002</v>
      </c>
      <c r="X543" s="70">
        <v>0</v>
      </c>
      <c r="Y543" s="70">
        <f t="shared" si="105"/>
        <v>11980.382895999999</v>
      </c>
    </row>
    <row r="544" spans="1:25" x14ac:dyDescent="0.3">
      <c r="A544" s="4">
        <v>627</v>
      </c>
      <c r="B544" s="54">
        <v>1734</v>
      </c>
      <c r="C544" s="52" t="s">
        <v>2690</v>
      </c>
      <c r="D544" s="59" t="s">
        <v>787</v>
      </c>
      <c r="E544" s="7">
        <v>41792</v>
      </c>
      <c r="F544" s="5" t="str">
        <f t="shared" si="106"/>
        <v>N/A</v>
      </c>
      <c r="G544" s="8" t="s">
        <v>602</v>
      </c>
      <c r="H544" s="8" t="s">
        <v>781</v>
      </c>
      <c r="I544" s="8" t="s">
        <v>410</v>
      </c>
      <c r="J544" s="5" t="s">
        <v>19</v>
      </c>
      <c r="K544" s="5" t="str">
        <f t="shared" si="100"/>
        <v>1 2 08 3 PR20 85</v>
      </c>
      <c r="L544" s="21" t="s">
        <v>1169</v>
      </c>
      <c r="M544" s="22">
        <v>13401</v>
      </c>
      <c r="N544" s="22">
        <v>0</v>
      </c>
      <c r="O544" s="22">
        <v>0</v>
      </c>
      <c r="P544" s="22">
        <f t="shared" si="101"/>
        <v>13401</v>
      </c>
      <c r="Q544" s="22">
        <v>14001</v>
      </c>
      <c r="R544" s="22">
        <v>14001</v>
      </c>
      <c r="S544" s="22">
        <f t="shared" si="102"/>
        <v>600</v>
      </c>
      <c r="T544" s="76">
        <f t="shared" si="103"/>
        <v>4.2854081851296334E-2</v>
      </c>
      <c r="U544" s="64">
        <v>0</v>
      </c>
      <c r="V544" s="74">
        <f t="shared" si="98"/>
        <v>13401</v>
      </c>
      <c r="W544" s="70">
        <f t="shared" si="104"/>
        <v>1420.6171040000002</v>
      </c>
      <c r="X544" s="70">
        <v>0</v>
      </c>
      <c r="Y544" s="70">
        <f t="shared" si="105"/>
        <v>11980.382895999999</v>
      </c>
    </row>
    <row r="545" spans="1:25" x14ac:dyDescent="0.3">
      <c r="A545" s="4">
        <v>730</v>
      </c>
      <c r="B545" s="54">
        <v>1714</v>
      </c>
      <c r="C545" s="52" t="s">
        <v>2779</v>
      </c>
      <c r="D545" s="59" t="s">
        <v>1970</v>
      </c>
      <c r="E545" s="7">
        <v>43685</v>
      </c>
      <c r="F545" s="5" t="str">
        <f t="shared" si="106"/>
        <v>N/A</v>
      </c>
      <c r="G545" s="6" t="s">
        <v>807</v>
      </c>
      <c r="H545" s="6" t="s">
        <v>852</v>
      </c>
      <c r="I545" s="8" t="s">
        <v>892</v>
      </c>
      <c r="J545" s="5" t="s">
        <v>19</v>
      </c>
      <c r="K545" s="5" t="str">
        <f t="shared" si="100"/>
        <v>1 2 22 4 PR24 23</v>
      </c>
      <c r="L545" s="21" t="s">
        <v>1169</v>
      </c>
      <c r="M545" s="22">
        <v>13401</v>
      </c>
      <c r="N545" s="22">
        <v>0</v>
      </c>
      <c r="O545" s="22">
        <v>0</v>
      </c>
      <c r="P545" s="22">
        <f t="shared" si="101"/>
        <v>13401</v>
      </c>
      <c r="Q545" s="22">
        <v>14001</v>
      </c>
      <c r="R545" s="22">
        <v>14001</v>
      </c>
      <c r="S545" s="22">
        <f t="shared" si="102"/>
        <v>600</v>
      </c>
      <c r="T545" s="76">
        <f t="shared" si="103"/>
        <v>4.2854081851296334E-2</v>
      </c>
      <c r="U545" s="64">
        <v>0</v>
      </c>
      <c r="V545" s="74">
        <f t="shared" si="98"/>
        <v>13401</v>
      </c>
      <c r="W545" s="70">
        <f t="shared" si="104"/>
        <v>1420.6171040000002</v>
      </c>
      <c r="X545" s="70">
        <v>0</v>
      </c>
      <c r="Y545" s="70">
        <f t="shared" si="105"/>
        <v>11980.382895999999</v>
      </c>
    </row>
    <row r="546" spans="1:25" x14ac:dyDescent="0.3">
      <c r="A546" s="4">
        <v>731</v>
      </c>
      <c r="B546" s="54">
        <v>0</v>
      </c>
      <c r="C546" s="52" t="s">
        <v>2114</v>
      </c>
      <c r="D546" s="58" t="s">
        <v>16</v>
      </c>
      <c r="E546" s="7">
        <v>43830</v>
      </c>
      <c r="F546" s="5" t="str">
        <f t="shared" si="106"/>
        <v>N/A</v>
      </c>
      <c r="G546" s="6" t="s">
        <v>807</v>
      </c>
      <c r="H546" s="6" t="s">
        <v>852</v>
      </c>
      <c r="I546" s="8" t="s">
        <v>892</v>
      </c>
      <c r="J546" s="5" t="s">
        <v>19</v>
      </c>
      <c r="K546" s="5" t="str">
        <f t="shared" si="100"/>
        <v>1 2 22 4 PR24 23</v>
      </c>
      <c r="L546" s="21" t="s">
        <v>1169</v>
      </c>
      <c r="M546" s="22">
        <v>13401</v>
      </c>
      <c r="N546" s="22">
        <v>0</v>
      </c>
      <c r="O546" s="22">
        <v>0</v>
      </c>
      <c r="P546" s="22">
        <f t="shared" si="101"/>
        <v>13401</v>
      </c>
      <c r="Q546" s="22">
        <v>14001</v>
      </c>
      <c r="R546" s="22">
        <v>14001</v>
      </c>
      <c r="S546" s="22">
        <f t="shared" si="102"/>
        <v>600</v>
      </c>
      <c r="T546" s="76">
        <f t="shared" si="103"/>
        <v>4.2854081851296334E-2</v>
      </c>
      <c r="U546" s="64">
        <v>0</v>
      </c>
      <c r="V546" s="74">
        <f t="shared" si="98"/>
        <v>13401</v>
      </c>
      <c r="W546" s="70">
        <f t="shared" si="104"/>
        <v>1420.6171040000002</v>
      </c>
      <c r="X546" s="70">
        <v>0</v>
      </c>
      <c r="Y546" s="70">
        <f t="shared" si="105"/>
        <v>11980.382895999999</v>
      </c>
    </row>
    <row r="547" spans="1:25" x14ac:dyDescent="0.3">
      <c r="A547" s="4">
        <v>776</v>
      </c>
      <c r="B547" s="54">
        <v>2158</v>
      </c>
      <c r="C547" s="52" t="s">
        <v>2816</v>
      </c>
      <c r="D547" s="58" t="s">
        <v>929</v>
      </c>
      <c r="E547" s="7">
        <v>43450</v>
      </c>
      <c r="F547" s="5" t="str">
        <f t="shared" si="106"/>
        <v>N/A</v>
      </c>
      <c r="G547" s="6" t="s">
        <v>807</v>
      </c>
      <c r="H547" s="8" t="s">
        <v>808</v>
      </c>
      <c r="I547" s="8" t="s">
        <v>930</v>
      </c>
      <c r="J547" s="5" t="s">
        <v>19</v>
      </c>
      <c r="K547" s="5" t="str">
        <f t="shared" si="100"/>
        <v>1 2 22 4 PR24 22</v>
      </c>
      <c r="L547" s="21" t="s">
        <v>1169</v>
      </c>
      <c r="M547" s="22">
        <v>13401</v>
      </c>
      <c r="N547" s="22">
        <v>0</v>
      </c>
      <c r="O547" s="22">
        <v>0</v>
      </c>
      <c r="P547" s="22">
        <f t="shared" si="101"/>
        <v>13401</v>
      </c>
      <c r="Q547" s="22">
        <v>14001</v>
      </c>
      <c r="R547" s="22">
        <v>14001</v>
      </c>
      <c r="S547" s="22">
        <f t="shared" si="102"/>
        <v>600</v>
      </c>
      <c r="T547" s="76">
        <f t="shared" si="103"/>
        <v>4.2854081851296334E-2</v>
      </c>
      <c r="U547" s="64">
        <v>0</v>
      </c>
      <c r="V547" s="74">
        <f t="shared" si="98"/>
        <v>13401</v>
      </c>
      <c r="W547" s="70">
        <f t="shared" si="104"/>
        <v>1420.6171040000002</v>
      </c>
      <c r="X547" s="70">
        <v>0</v>
      </c>
      <c r="Y547" s="70">
        <f t="shared" si="105"/>
        <v>11980.382895999999</v>
      </c>
    </row>
    <row r="548" spans="1:25" x14ac:dyDescent="0.3">
      <c r="A548" s="4">
        <v>111</v>
      </c>
      <c r="B548" s="54">
        <v>734</v>
      </c>
      <c r="C548" s="52" t="s">
        <v>2214</v>
      </c>
      <c r="D548" s="59" t="s">
        <v>153</v>
      </c>
      <c r="E548" s="7">
        <v>37196</v>
      </c>
      <c r="F548" s="5" t="str">
        <f t="shared" si="106"/>
        <v>SIEIPEJAL</v>
      </c>
      <c r="G548" s="8" t="s">
        <v>131</v>
      </c>
      <c r="H548" s="8" t="s">
        <v>132</v>
      </c>
      <c r="I548" s="8" t="s">
        <v>127</v>
      </c>
      <c r="J548" s="5" t="s">
        <v>39</v>
      </c>
      <c r="K548" s="5" t="str">
        <f t="shared" si="100"/>
        <v>1 1 04 1 PR05 61</v>
      </c>
      <c r="L548" s="21" t="s">
        <v>1210</v>
      </c>
      <c r="M548" s="22">
        <v>15690</v>
      </c>
      <c r="N548" s="22">
        <v>1000</v>
      </c>
      <c r="O548" s="22">
        <v>955</v>
      </c>
      <c r="P548" s="22">
        <f t="shared" si="101"/>
        <v>17645</v>
      </c>
      <c r="Q548" s="22">
        <v>16390</v>
      </c>
      <c r="R548" s="22">
        <v>18345</v>
      </c>
      <c r="S548" s="22">
        <f t="shared" si="102"/>
        <v>700</v>
      </c>
      <c r="T548" s="76">
        <f t="shared" si="103"/>
        <v>4.270896888346553E-2</v>
      </c>
      <c r="U548" s="64">
        <v>566</v>
      </c>
      <c r="V548" s="74">
        <f t="shared" si="98"/>
        <v>17211</v>
      </c>
      <c r="W548" s="70">
        <f t="shared" si="104"/>
        <v>2103.3691040000003</v>
      </c>
      <c r="X548" s="70">
        <f t="shared" ref="X548:X556" si="107">M548*11.5%</f>
        <v>1804.3500000000001</v>
      </c>
      <c r="Y548" s="70">
        <f t="shared" si="105"/>
        <v>13303.280895999998</v>
      </c>
    </row>
    <row r="549" spans="1:25" x14ac:dyDescent="0.3">
      <c r="A549" s="4">
        <v>258</v>
      </c>
      <c r="B549" s="54">
        <v>1050</v>
      </c>
      <c r="C549" s="52" t="s">
        <v>2347</v>
      </c>
      <c r="D549" s="61" t="s">
        <v>347</v>
      </c>
      <c r="E549" s="7">
        <v>38672</v>
      </c>
      <c r="F549" s="5" t="str">
        <f t="shared" si="106"/>
        <v>SIEIPEJAL</v>
      </c>
      <c r="G549" s="8" t="s">
        <v>180</v>
      </c>
      <c r="H549" s="8" t="s">
        <v>329</v>
      </c>
      <c r="I549" s="8" t="s">
        <v>35</v>
      </c>
      <c r="J549" s="5" t="s">
        <v>39</v>
      </c>
      <c r="K549" s="5" t="str">
        <f t="shared" si="100"/>
        <v>1 1 05 2 PR28 81</v>
      </c>
      <c r="L549" s="21" t="s">
        <v>1210</v>
      </c>
      <c r="M549" s="22">
        <v>15690</v>
      </c>
      <c r="N549" s="22">
        <v>1000</v>
      </c>
      <c r="O549" s="22">
        <v>955</v>
      </c>
      <c r="P549" s="22">
        <f t="shared" si="101"/>
        <v>17645</v>
      </c>
      <c r="Q549" s="22">
        <v>16390</v>
      </c>
      <c r="R549" s="22">
        <v>18345</v>
      </c>
      <c r="S549" s="22">
        <f t="shared" si="102"/>
        <v>700</v>
      </c>
      <c r="T549" s="76">
        <f t="shared" si="103"/>
        <v>4.270896888346553E-2</v>
      </c>
      <c r="U549" s="64">
        <v>566</v>
      </c>
      <c r="V549" s="74">
        <f t="shared" si="98"/>
        <v>17211</v>
      </c>
      <c r="W549" s="70">
        <f t="shared" si="104"/>
        <v>2103.3691040000003</v>
      </c>
      <c r="X549" s="70">
        <f t="shared" si="107"/>
        <v>1804.3500000000001</v>
      </c>
      <c r="Y549" s="70">
        <f t="shared" si="105"/>
        <v>13303.280895999998</v>
      </c>
    </row>
    <row r="550" spans="1:25" x14ac:dyDescent="0.3">
      <c r="A550" s="4">
        <v>528</v>
      </c>
      <c r="B550" s="54">
        <v>660</v>
      </c>
      <c r="C550" s="52" t="s">
        <v>2599</v>
      </c>
      <c r="D550" s="58" t="s">
        <v>675</v>
      </c>
      <c r="E550" s="7">
        <v>36907</v>
      </c>
      <c r="F550" s="5" t="str">
        <f t="shared" si="106"/>
        <v>N/A</v>
      </c>
      <c r="G550" s="6" t="s">
        <v>602</v>
      </c>
      <c r="H550" s="6" t="s">
        <v>652</v>
      </c>
      <c r="I550" s="8" t="s">
        <v>676</v>
      </c>
      <c r="J550" s="5" t="s">
        <v>13</v>
      </c>
      <c r="K550" s="5" t="str">
        <f t="shared" si="100"/>
        <v>1 2 08 3 PR18 26</v>
      </c>
      <c r="L550" s="21" t="s">
        <v>1210</v>
      </c>
      <c r="M550" s="22">
        <v>15690</v>
      </c>
      <c r="N550" s="22">
        <v>1000</v>
      </c>
      <c r="O550" s="22">
        <v>955</v>
      </c>
      <c r="P550" s="22">
        <f t="shared" si="101"/>
        <v>17645</v>
      </c>
      <c r="Q550" s="22">
        <v>16390</v>
      </c>
      <c r="R550" s="22">
        <v>18345</v>
      </c>
      <c r="S550" s="22">
        <f t="shared" si="102"/>
        <v>700</v>
      </c>
      <c r="T550" s="76">
        <f t="shared" si="103"/>
        <v>4.270896888346553E-2</v>
      </c>
      <c r="U550" s="64">
        <v>708</v>
      </c>
      <c r="V550" s="74">
        <f t="shared" si="98"/>
        <v>17353</v>
      </c>
      <c r="W550" s="70">
        <f t="shared" si="104"/>
        <v>2128.8155040000001</v>
      </c>
      <c r="X550" s="70">
        <f t="shared" si="107"/>
        <v>1804.3500000000001</v>
      </c>
      <c r="Y550" s="70">
        <f t="shared" si="105"/>
        <v>13419.834495999999</v>
      </c>
    </row>
    <row r="551" spans="1:25" x14ac:dyDescent="0.3">
      <c r="A551" s="4">
        <v>531</v>
      </c>
      <c r="B551" s="54">
        <v>633</v>
      </c>
      <c r="C551" s="52" t="s">
        <v>2601</v>
      </c>
      <c r="D551" s="58" t="s">
        <v>679</v>
      </c>
      <c r="E551" s="7">
        <v>36907</v>
      </c>
      <c r="F551" s="5" t="str">
        <f t="shared" si="106"/>
        <v>SIEIPEJAL</v>
      </c>
      <c r="G551" s="6" t="s">
        <v>602</v>
      </c>
      <c r="H551" s="6" t="s">
        <v>652</v>
      </c>
      <c r="I551" s="8" t="s">
        <v>676</v>
      </c>
      <c r="J551" s="5" t="s">
        <v>39</v>
      </c>
      <c r="K551" s="5" t="str">
        <f t="shared" si="100"/>
        <v>1 2 08 3 PR18 26</v>
      </c>
      <c r="L551" s="21" t="s">
        <v>1210</v>
      </c>
      <c r="M551" s="22">
        <v>15690</v>
      </c>
      <c r="N551" s="22">
        <v>1000</v>
      </c>
      <c r="O551" s="22">
        <v>955</v>
      </c>
      <c r="P551" s="22">
        <f t="shared" si="101"/>
        <v>17645</v>
      </c>
      <c r="Q551" s="22">
        <v>16390</v>
      </c>
      <c r="R551" s="22">
        <v>18345</v>
      </c>
      <c r="S551" s="22">
        <f t="shared" si="102"/>
        <v>700</v>
      </c>
      <c r="T551" s="76">
        <f t="shared" si="103"/>
        <v>4.270896888346553E-2</v>
      </c>
      <c r="U551" s="64">
        <v>708</v>
      </c>
      <c r="V551" s="74">
        <f t="shared" si="98"/>
        <v>17353</v>
      </c>
      <c r="W551" s="70">
        <f t="shared" si="104"/>
        <v>2128.8155040000001</v>
      </c>
      <c r="X551" s="70">
        <f t="shared" si="107"/>
        <v>1804.3500000000001</v>
      </c>
      <c r="Y551" s="70">
        <f t="shared" si="105"/>
        <v>13419.834495999999</v>
      </c>
    </row>
    <row r="552" spans="1:25" x14ac:dyDescent="0.3">
      <c r="A552" s="4">
        <v>532</v>
      </c>
      <c r="B552" s="54">
        <v>947</v>
      </c>
      <c r="C552" s="52" t="s">
        <v>2090</v>
      </c>
      <c r="D552" s="59" t="s">
        <v>656</v>
      </c>
      <c r="E552" s="7">
        <v>38183</v>
      </c>
      <c r="F552" s="5" t="str">
        <f t="shared" si="106"/>
        <v>STIPEJAL</v>
      </c>
      <c r="G552" s="6" t="s">
        <v>602</v>
      </c>
      <c r="H552" s="6" t="s">
        <v>652</v>
      </c>
      <c r="I552" s="8" t="s">
        <v>676</v>
      </c>
      <c r="J552" s="5" t="s">
        <v>39</v>
      </c>
      <c r="K552" s="5" t="str">
        <f t="shared" si="100"/>
        <v>1 2 08 3 PR18 26</v>
      </c>
      <c r="L552" s="21" t="s">
        <v>1210</v>
      </c>
      <c r="M552" s="22">
        <v>15690</v>
      </c>
      <c r="N552" s="22">
        <v>1000</v>
      </c>
      <c r="O552" s="22">
        <v>955</v>
      </c>
      <c r="P552" s="22">
        <f t="shared" si="101"/>
        <v>17645</v>
      </c>
      <c r="Q552" s="22">
        <v>16390</v>
      </c>
      <c r="R552" s="22">
        <v>18345</v>
      </c>
      <c r="S552" s="22">
        <f t="shared" si="102"/>
        <v>700</v>
      </c>
      <c r="T552" s="76">
        <f t="shared" si="103"/>
        <v>4.270896888346553E-2</v>
      </c>
      <c r="U552" s="64">
        <v>566</v>
      </c>
      <c r="V552" s="74">
        <f t="shared" si="98"/>
        <v>17211</v>
      </c>
      <c r="W552" s="70">
        <f t="shared" si="104"/>
        <v>2103.3691040000003</v>
      </c>
      <c r="X552" s="70">
        <f t="shared" si="107"/>
        <v>1804.3500000000001</v>
      </c>
      <c r="Y552" s="70">
        <f t="shared" si="105"/>
        <v>13303.280895999998</v>
      </c>
    </row>
    <row r="553" spans="1:25" x14ac:dyDescent="0.3">
      <c r="A553" s="4">
        <v>533</v>
      </c>
      <c r="B553" s="54">
        <v>631</v>
      </c>
      <c r="C553" s="52" t="s">
        <v>2602</v>
      </c>
      <c r="D553" s="59" t="s">
        <v>680</v>
      </c>
      <c r="E553" s="7">
        <v>36899</v>
      </c>
      <c r="F553" s="5" t="str">
        <f t="shared" si="106"/>
        <v>STIPEJAL</v>
      </c>
      <c r="G553" s="6" t="s">
        <v>602</v>
      </c>
      <c r="H553" s="6" t="s">
        <v>652</v>
      </c>
      <c r="I553" s="9" t="s">
        <v>676</v>
      </c>
      <c r="J553" s="5" t="s">
        <v>39</v>
      </c>
      <c r="K553" s="5" t="str">
        <f t="shared" si="100"/>
        <v>1 2 08 3 PR18 26</v>
      </c>
      <c r="L553" s="21" t="s">
        <v>1210</v>
      </c>
      <c r="M553" s="22">
        <v>15690</v>
      </c>
      <c r="N553" s="22">
        <v>1000</v>
      </c>
      <c r="O553" s="22">
        <v>955</v>
      </c>
      <c r="P553" s="22">
        <f t="shared" si="101"/>
        <v>17645</v>
      </c>
      <c r="Q553" s="22">
        <v>16390</v>
      </c>
      <c r="R553" s="22">
        <v>18345</v>
      </c>
      <c r="S553" s="22">
        <f t="shared" si="102"/>
        <v>700</v>
      </c>
      <c r="T553" s="76">
        <f t="shared" si="103"/>
        <v>4.270896888346553E-2</v>
      </c>
      <c r="U553" s="64">
        <v>708</v>
      </c>
      <c r="V553" s="74">
        <f t="shared" si="98"/>
        <v>17353</v>
      </c>
      <c r="W553" s="70">
        <f t="shared" si="104"/>
        <v>2128.8155040000001</v>
      </c>
      <c r="X553" s="70">
        <f t="shared" si="107"/>
        <v>1804.3500000000001</v>
      </c>
      <c r="Y553" s="70">
        <f t="shared" si="105"/>
        <v>13419.834495999999</v>
      </c>
    </row>
    <row r="554" spans="1:25" x14ac:dyDescent="0.3">
      <c r="A554" s="4">
        <v>534</v>
      </c>
      <c r="B554" s="54">
        <v>635</v>
      </c>
      <c r="C554" s="52" t="s">
        <v>2603</v>
      </c>
      <c r="D554" s="58" t="s">
        <v>681</v>
      </c>
      <c r="E554" s="7">
        <v>36907</v>
      </c>
      <c r="F554" s="5" t="str">
        <f t="shared" si="106"/>
        <v>SIEIPEJAL</v>
      </c>
      <c r="G554" s="6" t="s">
        <v>602</v>
      </c>
      <c r="H554" s="6" t="s">
        <v>652</v>
      </c>
      <c r="I554" s="8" t="s">
        <v>676</v>
      </c>
      <c r="J554" s="5" t="s">
        <v>39</v>
      </c>
      <c r="K554" s="5" t="str">
        <f t="shared" si="100"/>
        <v>1 2 08 3 PR18 26</v>
      </c>
      <c r="L554" s="21" t="s">
        <v>1210</v>
      </c>
      <c r="M554" s="22">
        <v>15690</v>
      </c>
      <c r="N554" s="22">
        <v>1000</v>
      </c>
      <c r="O554" s="22">
        <v>955</v>
      </c>
      <c r="P554" s="22">
        <f t="shared" si="101"/>
        <v>17645</v>
      </c>
      <c r="Q554" s="22">
        <v>16390</v>
      </c>
      <c r="R554" s="22">
        <v>18345</v>
      </c>
      <c r="S554" s="22">
        <f t="shared" si="102"/>
        <v>700</v>
      </c>
      <c r="T554" s="76">
        <f t="shared" si="103"/>
        <v>4.270896888346553E-2</v>
      </c>
      <c r="U554" s="64">
        <v>708</v>
      </c>
      <c r="V554" s="74">
        <f t="shared" si="98"/>
        <v>17353</v>
      </c>
      <c r="W554" s="70">
        <f t="shared" si="104"/>
        <v>2128.8155040000001</v>
      </c>
      <c r="X554" s="70">
        <f t="shared" si="107"/>
        <v>1804.3500000000001</v>
      </c>
      <c r="Y554" s="70">
        <f t="shared" si="105"/>
        <v>13419.834495999999</v>
      </c>
    </row>
    <row r="555" spans="1:25" x14ac:dyDescent="0.3">
      <c r="A555" s="4">
        <v>535</v>
      </c>
      <c r="B555" s="54">
        <v>696</v>
      </c>
      <c r="C555" s="52" t="s">
        <v>2604</v>
      </c>
      <c r="D555" s="58" t="s">
        <v>682</v>
      </c>
      <c r="E555" s="7">
        <v>37043</v>
      </c>
      <c r="F555" s="5" t="str">
        <f t="shared" si="106"/>
        <v>STIPEJAL</v>
      </c>
      <c r="G555" s="6" t="s">
        <v>602</v>
      </c>
      <c r="H555" s="6" t="s">
        <v>652</v>
      </c>
      <c r="I555" s="8" t="s">
        <v>676</v>
      </c>
      <c r="J555" s="5" t="s">
        <v>39</v>
      </c>
      <c r="K555" s="5" t="str">
        <f t="shared" si="100"/>
        <v>1 2 08 3 PR18 26</v>
      </c>
      <c r="L555" s="21" t="s">
        <v>1210</v>
      </c>
      <c r="M555" s="22">
        <v>15690</v>
      </c>
      <c r="N555" s="22">
        <v>1000</v>
      </c>
      <c r="O555" s="22">
        <v>955</v>
      </c>
      <c r="P555" s="22">
        <f t="shared" si="101"/>
        <v>17645</v>
      </c>
      <c r="Q555" s="22">
        <v>16390</v>
      </c>
      <c r="R555" s="22">
        <v>18345</v>
      </c>
      <c r="S555" s="22">
        <f t="shared" si="102"/>
        <v>700</v>
      </c>
      <c r="T555" s="76">
        <f t="shared" si="103"/>
        <v>4.270896888346553E-2</v>
      </c>
      <c r="U555" s="64">
        <v>566</v>
      </c>
      <c r="V555" s="74">
        <f t="shared" si="98"/>
        <v>17211</v>
      </c>
      <c r="W555" s="70">
        <f t="shared" si="104"/>
        <v>2103.3691040000003</v>
      </c>
      <c r="X555" s="70">
        <f t="shared" si="107"/>
        <v>1804.3500000000001</v>
      </c>
      <c r="Y555" s="70">
        <f t="shared" si="105"/>
        <v>13303.280895999998</v>
      </c>
    </row>
    <row r="556" spans="1:25" x14ac:dyDescent="0.3">
      <c r="A556" s="4">
        <v>536</v>
      </c>
      <c r="B556" s="54">
        <v>1687</v>
      </c>
      <c r="C556" s="52" t="s">
        <v>2605</v>
      </c>
      <c r="D556" s="58" t="s">
        <v>683</v>
      </c>
      <c r="E556" s="7">
        <v>43313</v>
      </c>
      <c r="F556" s="5" t="str">
        <f t="shared" si="106"/>
        <v>STIPEJAL</v>
      </c>
      <c r="G556" s="8" t="s">
        <v>602</v>
      </c>
      <c r="H556" s="8" t="s">
        <v>652</v>
      </c>
      <c r="I556" s="8" t="s">
        <v>684</v>
      </c>
      <c r="J556" s="5" t="s">
        <v>39</v>
      </c>
      <c r="K556" s="5" t="str">
        <f t="shared" si="100"/>
        <v>1 2 08 3 PR18 26</v>
      </c>
      <c r="L556" s="21" t="s">
        <v>1210</v>
      </c>
      <c r="M556" s="22">
        <v>15690</v>
      </c>
      <c r="N556" s="22">
        <v>1000</v>
      </c>
      <c r="O556" s="22">
        <v>955</v>
      </c>
      <c r="P556" s="22">
        <f t="shared" si="101"/>
        <v>17645</v>
      </c>
      <c r="Q556" s="22">
        <v>16390</v>
      </c>
      <c r="R556" s="22">
        <v>18345</v>
      </c>
      <c r="S556" s="22">
        <f t="shared" si="102"/>
        <v>700</v>
      </c>
      <c r="T556" s="76">
        <f t="shared" si="103"/>
        <v>4.270896888346553E-2</v>
      </c>
      <c r="U556" s="64">
        <v>0</v>
      </c>
      <c r="V556" s="74">
        <f t="shared" si="98"/>
        <v>16645</v>
      </c>
      <c r="W556" s="70">
        <f t="shared" si="104"/>
        <v>2001.9419040000002</v>
      </c>
      <c r="X556" s="70">
        <f t="shared" si="107"/>
        <v>1804.3500000000001</v>
      </c>
      <c r="Y556" s="70">
        <f t="shared" si="105"/>
        <v>12838.708096</v>
      </c>
    </row>
    <row r="557" spans="1:25" x14ac:dyDescent="0.3">
      <c r="A557" s="4">
        <v>26</v>
      </c>
      <c r="B557" s="54">
        <v>2062</v>
      </c>
      <c r="C557" s="52" t="s">
        <v>2142</v>
      </c>
      <c r="D557" s="59" t="s">
        <v>55</v>
      </c>
      <c r="E557" s="7">
        <v>43497</v>
      </c>
      <c r="F557" s="5" t="str">
        <f t="shared" si="106"/>
        <v>N/A</v>
      </c>
      <c r="G557" s="6" t="s">
        <v>11</v>
      </c>
      <c r="H557" s="8" t="s">
        <v>50</v>
      </c>
      <c r="I557" s="8" t="s">
        <v>56</v>
      </c>
      <c r="J557" s="5" t="s">
        <v>19</v>
      </c>
      <c r="K557" s="5" t="str">
        <f t="shared" si="100"/>
        <v>1 1 01 1 PR01 77</v>
      </c>
      <c r="L557" s="21" t="s">
        <v>1172</v>
      </c>
      <c r="M557" s="22">
        <v>13726</v>
      </c>
      <c r="N557" s="22">
        <v>0</v>
      </c>
      <c r="O557" s="22">
        <v>0</v>
      </c>
      <c r="P557" s="22">
        <f t="shared" si="101"/>
        <v>13726</v>
      </c>
      <c r="Q557" s="22">
        <v>14326</v>
      </c>
      <c r="R557" s="22">
        <v>14326</v>
      </c>
      <c r="S557" s="22">
        <f t="shared" si="102"/>
        <v>600</v>
      </c>
      <c r="T557" s="76">
        <f t="shared" si="103"/>
        <v>4.188189306156638E-2</v>
      </c>
      <c r="U557" s="64">
        <v>0</v>
      </c>
      <c r="V557" s="74">
        <f t="shared" si="98"/>
        <v>13726</v>
      </c>
      <c r="W557" s="70">
        <f t="shared" si="104"/>
        <v>1478.8571040000002</v>
      </c>
      <c r="X557" s="70">
        <v>0</v>
      </c>
      <c r="Y557" s="70">
        <f t="shared" si="105"/>
        <v>12247.142895999999</v>
      </c>
    </row>
    <row r="558" spans="1:25" x14ac:dyDescent="0.3">
      <c r="A558" s="4">
        <v>660</v>
      </c>
      <c r="B558" s="54">
        <v>1858</v>
      </c>
      <c r="C558" s="52" t="s">
        <v>2720</v>
      </c>
      <c r="D558" s="58" t="s">
        <v>824</v>
      </c>
      <c r="E558" s="7">
        <v>42325</v>
      </c>
      <c r="F558" s="5" t="str">
        <f t="shared" si="106"/>
        <v>N/A</v>
      </c>
      <c r="G558" s="8" t="s">
        <v>807</v>
      </c>
      <c r="H558" s="8" t="s">
        <v>808</v>
      </c>
      <c r="I558" s="8" t="s">
        <v>56</v>
      </c>
      <c r="J558" s="5" t="s">
        <v>19</v>
      </c>
      <c r="K558" s="5" t="str">
        <f t="shared" si="100"/>
        <v>1 2 22 4 PR24 22</v>
      </c>
      <c r="L558" s="21" t="s">
        <v>1172</v>
      </c>
      <c r="M558" s="22">
        <v>13726</v>
      </c>
      <c r="N558" s="22">
        <v>0</v>
      </c>
      <c r="O558" s="22">
        <v>0</v>
      </c>
      <c r="P558" s="22">
        <f t="shared" si="101"/>
        <v>13726</v>
      </c>
      <c r="Q558" s="22">
        <v>14326</v>
      </c>
      <c r="R558" s="22">
        <v>14326</v>
      </c>
      <c r="S558" s="22">
        <f t="shared" si="102"/>
        <v>600</v>
      </c>
      <c r="T558" s="76">
        <f t="shared" si="103"/>
        <v>4.188189306156638E-2</v>
      </c>
      <c r="U558" s="64">
        <v>0</v>
      </c>
      <c r="V558" s="74">
        <f t="shared" si="98"/>
        <v>13726</v>
      </c>
      <c r="W558" s="70">
        <f t="shared" si="104"/>
        <v>1478.8571040000002</v>
      </c>
      <c r="X558" s="70">
        <v>0</v>
      </c>
      <c r="Y558" s="70">
        <f t="shared" si="105"/>
        <v>12247.142895999999</v>
      </c>
    </row>
    <row r="559" spans="1:25" x14ac:dyDescent="0.3">
      <c r="A559" s="4">
        <v>728</v>
      </c>
      <c r="B559" s="54">
        <v>2204</v>
      </c>
      <c r="C559" s="52" t="s">
        <v>2778</v>
      </c>
      <c r="D559" s="58" t="s">
        <v>890</v>
      </c>
      <c r="E559" s="7">
        <v>43467</v>
      </c>
      <c r="F559" s="5" t="str">
        <f t="shared" si="106"/>
        <v>N/A</v>
      </c>
      <c r="G559" s="6" t="s">
        <v>807</v>
      </c>
      <c r="H559" s="6" t="s">
        <v>852</v>
      </c>
      <c r="I559" s="8" t="s">
        <v>891</v>
      </c>
      <c r="J559" s="5" t="s">
        <v>19</v>
      </c>
      <c r="K559" s="5" t="str">
        <f t="shared" si="100"/>
        <v>1 2 22 4 PR24 23</v>
      </c>
      <c r="L559" s="21" t="s">
        <v>1172</v>
      </c>
      <c r="M559" s="22">
        <v>13726</v>
      </c>
      <c r="N559" s="22">
        <v>0</v>
      </c>
      <c r="O559" s="22">
        <v>0</v>
      </c>
      <c r="P559" s="22">
        <f t="shared" si="101"/>
        <v>13726</v>
      </c>
      <c r="Q559" s="22">
        <v>14326</v>
      </c>
      <c r="R559" s="22">
        <v>14326</v>
      </c>
      <c r="S559" s="22">
        <f t="shared" si="102"/>
        <v>600</v>
      </c>
      <c r="T559" s="76">
        <f t="shared" si="103"/>
        <v>4.188189306156638E-2</v>
      </c>
      <c r="U559" s="64">
        <v>0</v>
      </c>
      <c r="V559" s="74">
        <f t="shared" si="98"/>
        <v>13726</v>
      </c>
      <c r="W559" s="70">
        <f t="shared" si="104"/>
        <v>1478.8571040000002</v>
      </c>
      <c r="X559" s="70">
        <v>0</v>
      </c>
      <c r="Y559" s="70">
        <f t="shared" si="105"/>
        <v>12247.142895999999</v>
      </c>
    </row>
    <row r="560" spans="1:25" x14ac:dyDescent="0.3">
      <c r="A560" s="4">
        <v>729</v>
      </c>
      <c r="B560" s="54">
        <v>0</v>
      </c>
      <c r="C560" s="52" t="s">
        <v>2113</v>
      </c>
      <c r="D560" s="58" t="s">
        <v>16</v>
      </c>
      <c r="E560" s="7">
        <v>43830</v>
      </c>
      <c r="F560" s="5" t="s">
        <v>10</v>
      </c>
      <c r="G560" s="6" t="s">
        <v>807</v>
      </c>
      <c r="H560" s="6" t="s">
        <v>852</v>
      </c>
      <c r="I560" s="8" t="s">
        <v>891</v>
      </c>
      <c r="J560" s="5" t="s">
        <v>19</v>
      </c>
      <c r="K560" s="5" t="str">
        <f t="shared" si="100"/>
        <v>1 2 22 4 PR24 23</v>
      </c>
      <c r="L560" s="21" t="s">
        <v>1172</v>
      </c>
      <c r="M560" s="22">
        <v>13726</v>
      </c>
      <c r="N560" s="22"/>
      <c r="O560" s="22"/>
      <c r="P560" s="22">
        <f t="shared" si="101"/>
        <v>13726</v>
      </c>
      <c r="Q560" s="22">
        <v>14326</v>
      </c>
      <c r="R560" s="22">
        <v>14326</v>
      </c>
      <c r="S560" s="22">
        <f t="shared" si="102"/>
        <v>600</v>
      </c>
      <c r="T560" s="76">
        <f t="shared" si="103"/>
        <v>4.188189306156638E-2</v>
      </c>
      <c r="U560" s="64">
        <v>0</v>
      </c>
      <c r="V560" s="74">
        <f t="shared" si="98"/>
        <v>13726</v>
      </c>
      <c r="W560" s="70">
        <f t="shared" si="104"/>
        <v>1478.8571040000002</v>
      </c>
      <c r="X560" s="70">
        <v>0</v>
      </c>
      <c r="Y560" s="70">
        <f t="shared" si="105"/>
        <v>12247.142895999999</v>
      </c>
    </row>
    <row r="561" spans="1:25" x14ac:dyDescent="0.3">
      <c r="A561" s="4">
        <v>843</v>
      </c>
      <c r="B561" s="54">
        <v>1721</v>
      </c>
      <c r="C561" s="52" t="s">
        <v>2871</v>
      </c>
      <c r="D561" s="59" t="s">
        <v>979</v>
      </c>
      <c r="E561" s="7">
        <v>41761</v>
      </c>
      <c r="F561" s="5" t="str">
        <f>IFERROR(VLOOKUP(B561,SINDICATO,5,FALSE),"N/A")</f>
        <v>N/A</v>
      </c>
      <c r="G561" s="6" t="s">
        <v>807</v>
      </c>
      <c r="H561" s="8" t="s">
        <v>938</v>
      </c>
      <c r="I561" s="8" t="s">
        <v>891</v>
      </c>
      <c r="J561" s="5" t="s">
        <v>19</v>
      </c>
      <c r="K561" s="5" t="str">
        <f t="shared" si="100"/>
        <v>1 2 22 4 PR24 89</v>
      </c>
      <c r="L561" s="21" t="s">
        <v>1172</v>
      </c>
      <c r="M561" s="22">
        <v>13726</v>
      </c>
      <c r="N561" s="22">
        <v>0</v>
      </c>
      <c r="O561" s="22">
        <v>0</v>
      </c>
      <c r="P561" s="22">
        <f t="shared" si="101"/>
        <v>13726</v>
      </c>
      <c r="Q561" s="22">
        <v>14326</v>
      </c>
      <c r="R561" s="22">
        <v>14326</v>
      </c>
      <c r="S561" s="22">
        <f t="shared" si="102"/>
        <v>600</v>
      </c>
      <c r="T561" s="76">
        <f t="shared" si="103"/>
        <v>4.188189306156638E-2</v>
      </c>
      <c r="U561" s="64">
        <v>0</v>
      </c>
      <c r="V561" s="74">
        <f t="shared" si="98"/>
        <v>13726</v>
      </c>
      <c r="W561" s="70">
        <f t="shared" si="104"/>
        <v>1478.8571040000002</v>
      </c>
      <c r="X561" s="70">
        <v>0</v>
      </c>
      <c r="Y561" s="70">
        <f t="shared" si="105"/>
        <v>12247.142895999999</v>
      </c>
    </row>
    <row r="562" spans="1:25" x14ac:dyDescent="0.3">
      <c r="A562" s="4">
        <v>844</v>
      </c>
      <c r="B562" s="54">
        <v>2453</v>
      </c>
      <c r="C562" s="52" t="s">
        <v>2884</v>
      </c>
      <c r="D562" s="58" t="s">
        <v>2944</v>
      </c>
      <c r="E562" s="7">
        <v>44317</v>
      </c>
      <c r="F562" s="5" t="s">
        <v>10</v>
      </c>
      <c r="G562" s="6" t="s">
        <v>807</v>
      </c>
      <c r="H562" s="8" t="s">
        <v>938</v>
      </c>
      <c r="I562" s="8" t="s">
        <v>891</v>
      </c>
      <c r="J562" s="5" t="s">
        <v>19</v>
      </c>
      <c r="K562" s="5" t="str">
        <f t="shared" si="100"/>
        <v>1 2 22 4 PR24 89</v>
      </c>
      <c r="L562" s="21" t="s">
        <v>1172</v>
      </c>
      <c r="M562" s="22">
        <v>13726</v>
      </c>
      <c r="N562" s="22"/>
      <c r="O562" s="22"/>
      <c r="P562" s="22">
        <f t="shared" si="101"/>
        <v>13726</v>
      </c>
      <c r="Q562" s="22">
        <v>14326</v>
      </c>
      <c r="R562" s="22">
        <v>14326</v>
      </c>
      <c r="S562" s="22">
        <f t="shared" si="102"/>
        <v>600</v>
      </c>
      <c r="T562" s="76">
        <f t="shared" si="103"/>
        <v>4.188189306156638E-2</v>
      </c>
      <c r="U562" s="64">
        <v>0</v>
      </c>
      <c r="V562" s="74">
        <f t="shared" si="98"/>
        <v>13726</v>
      </c>
      <c r="W562" s="70">
        <f t="shared" si="104"/>
        <v>1478.8571040000002</v>
      </c>
      <c r="X562" s="70">
        <v>0</v>
      </c>
      <c r="Y562" s="70">
        <f t="shared" si="105"/>
        <v>12247.142895999999</v>
      </c>
    </row>
    <row r="563" spans="1:25" x14ac:dyDescent="0.3">
      <c r="A563" s="4">
        <v>17</v>
      </c>
      <c r="B563" s="54">
        <v>225</v>
      </c>
      <c r="C563" s="72" t="s">
        <v>2133</v>
      </c>
      <c r="D563" s="59" t="s">
        <v>37</v>
      </c>
      <c r="E563" s="7">
        <v>34981</v>
      </c>
      <c r="F563" s="5" t="str">
        <f t="shared" ref="F563:F575" si="108">IFERROR(VLOOKUP(B563,SINDICATO,5,FALSE),"N/A")</f>
        <v>SUTIPEJAL</v>
      </c>
      <c r="G563" s="6" t="s">
        <v>11</v>
      </c>
      <c r="H563" s="8" t="s">
        <v>11</v>
      </c>
      <c r="I563" s="8" t="s">
        <v>38</v>
      </c>
      <c r="J563" s="5" t="s">
        <v>39</v>
      </c>
      <c r="K563" s="5" t="str">
        <f t="shared" si="100"/>
        <v>1 1 01 1 PR01 01</v>
      </c>
      <c r="L563" s="21" t="s">
        <v>1210</v>
      </c>
      <c r="M563" s="22">
        <v>16017</v>
      </c>
      <c r="N563" s="22">
        <v>1000</v>
      </c>
      <c r="O563" s="22">
        <v>955</v>
      </c>
      <c r="P563" s="22">
        <f t="shared" si="101"/>
        <v>17972</v>
      </c>
      <c r="Q563" s="22">
        <v>16717</v>
      </c>
      <c r="R563" s="22">
        <v>18672</v>
      </c>
      <c r="S563" s="22">
        <f t="shared" si="102"/>
        <v>700</v>
      </c>
      <c r="T563" s="76">
        <f t="shared" si="103"/>
        <v>4.1873541903451578E-2</v>
      </c>
      <c r="U563" s="64">
        <v>850</v>
      </c>
      <c r="V563" s="74">
        <f t="shared" si="98"/>
        <v>17822</v>
      </c>
      <c r="W563" s="70">
        <f t="shared" si="104"/>
        <v>2212.8603039999998</v>
      </c>
      <c r="X563" s="70">
        <f t="shared" ref="X563:X610" si="109">M563*11.5%</f>
        <v>1841.9550000000002</v>
      </c>
      <c r="Y563" s="70">
        <f t="shared" si="105"/>
        <v>13767.184696</v>
      </c>
    </row>
    <row r="564" spans="1:25" hidden="1" x14ac:dyDescent="0.3">
      <c r="A564" s="4">
        <v>558</v>
      </c>
      <c r="B564" s="54">
        <v>709</v>
      </c>
      <c r="C564" s="52" t="s">
        <v>2626</v>
      </c>
      <c r="D564" s="58" t="s">
        <v>710</v>
      </c>
      <c r="E564" s="7">
        <v>37088</v>
      </c>
      <c r="F564" s="5" t="str">
        <f t="shared" si="108"/>
        <v>N/A</v>
      </c>
      <c r="G564" s="8" t="s">
        <v>602</v>
      </c>
      <c r="H564" s="8" t="s">
        <v>711</v>
      </c>
      <c r="I564" s="8" t="s">
        <v>712</v>
      </c>
      <c r="J564" s="5" t="s">
        <v>13</v>
      </c>
      <c r="K564" s="5" t="str">
        <f t="shared" si="100"/>
        <v>1 2 08 3 PR18 27</v>
      </c>
      <c r="L564" s="21" t="s">
        <v>1207</v>
      </c>
      <c r="M564" s="22">
        <v>35981</v>
      </c>
      <c r="N564" s="22">
        <v>1680</v>
      </c>
      <c r="O564" s="22">
        <v>1191</v>
      </c>
      <c r="P564" s="22">
        <f t="shared" si="101"/>
        <v>38852</v>
      </c>
      <c r="Q564" s="22">
        <v>35981</v>
      </c>
      <c r="R564" s="22">
        <v>38852</v>
      </c>
      <c r="S564" s="22">
        <f t="shared" si="102"/>
        <v>0</v>
      </c>
      <c r="T564" s="76">
        <f t="shared" si="103"/>
        <v>0</v>
      </c>
      <c r="U564" s="64">
        <v>566</v>
      </c>
      <c r="V564" s="74">
        <f t="shared" si="98"/>
        <v>37738</v>
      </c>
      <c r="W564" s="70">
        <f t="shared" si="104"/>
        <v>5781.8075040000003</v>
      </c>
      <c r="X564" s="70">
        <f t="shared" si="109"/>
        <v>4137.8150000000005</v>
      </c>
      <c r="Y564" s="70">
        <f t="shared" si="105"/>
        <v>27818.377496000001</v>
      </c>
    </row>
    <row r="565" spans="1:25" x14ac:dyDescent="0.3">
      <c r="A565" s="4">
        <v>223</v>
      </c>
      <c r="B565" s="54">
        <v>829</v>
      </c>
      <c r="C565" s="52" t="s">
        <v>2316</v>
      </c>
      <c r="D565" s="59" t="s">
        <v>302</v>
      </c>
      <c r="E565" s="7">
        <v>37668</v>
      </c>
      <c r="F565" s="5" t="str">
        <f t="shared" si="108"/>
        <v>SIEIPEJAL</v>
      </c>
      <c r="G565" s="8" t="s">
        <v>180</v>
      </c>
      <c r="H565" s="8" t="s">
        <v>271</v>
      </c>
      <c r="I565" s="8" t="s">
        <v>33</v>
      </c>
      <c r="J565" s="5" t="s">
        <v>39</v>
      </c>
      <c r="K565" s="5" t="str">
        <f t="shared" si="100"/>
        <v>1 1 05 2 PR15 80</v>
      </c>
      <c r="L565" s="21" t="s">
        <v>1210</v>
      </c>
      <c r="M565" s="22">
        <v>16017</v>
      </c>
      <c r="N565" s="22">
        <v>1000</v>
      </c>
      <c r="O565" s="22">
        <v>955</v>
      </c>
      <c r="P565" s="22">
        <f t="shared" si="101"/>
        <v>17972</v>
      </c>
      <c r="Q565" s="22">
        <v>16717</v>
      </c>
      <c r="R565" s="22">
        <v>18672</v>
      </c>
      <c r="S565" s="22">
        <f t="shared" si="102"/>
        <v>700</v>
      </c>
      <c r="T565" s="76">
        <f t="shared" si="103"/>
        <v>4.1873541903451578E-2</v>
      </c>
      <c r="U565" s="64">
        <v>566</v>
      </c>
      <c r="V565" s="74">
        <f t="shared" si="98"/>
        <v>17538</v>
      </c>
      <c r="W565" s="70">
        <f t="shared" si="104"/>
        <v>2161.9675040000002</v>
      </c>
      <c r="X565" s="70">
        <f t="shared" si="109"/>
        <v>1841.9550000000002</v>
      </c>
      <c r="Y565" s="70">
        <f t="shared" si="105"/>
        <v>13534.077496</v>
      </c>
    </row>
    <row r="566" spans="1:25" x14ac:dyDescent="0.3">
      <c r="A566" s="4">
        <v>498</v>
      </c>
      <c r="B566" s="54">
        <v>1951</v>
      </c>
      <c r="C566" s="52" t="s">
        <v>2572</v>
      </c>
      <c r="D566" s="58" t="s">
        <v>639</v>
      </c>
      <c r="E566" s="7">
        <v>43633</v>
      </c>
      <c r="F566" s="5" t="str">
        <f t="shared" si="108"/>
        <v>SIEIPEJAL</v>
      </c>
      <c r="G566" s="8" t="s">
        <v>602</v>
      </c>
      <c r="H566" s="8" t="s">
        <v>624</v>
      </c>
      <c r="I566" s="8" t="s">
        <v>640</v>
      </c>
      <c r="J566" s="5" t="s">
        <v>39</v>
      </c>
      <c r="K566" s="5" t="str">
        <f t="shared" si="100"/>
        <v>1 2 08 3 PR17 83</v>
      </c>
      <c r="L566" s="21" t="s">
        <v>1210</v>
      </c>
      <c r="M566" s="22">
        <v>16017</v>
      </c>
      <c r="N566" s="22">
        <v>1000</v>
      </c>
      <c r="O566" s="22">
        <v>955</v>
      </c>
      <c r="P566" s="22">
        <f t="shared" si="101"/>
        <v>17972</v>
      </c>
      <c r="Q566" s="22">
        <v>16717</v>
      </c>
      <c r="R566" s="22">
        <v>18672</v>
      </c>
      <c r="S566" s="22">
        <f t="shared" si="102"/>
        <v>700</v>
      </c>
      <c r="T566" s="76">
        <f t="shared" si="103"/>
        <v>4.1873541903451578E-2</v>
      </c>
      <c r="U566" s="64">
        <v>0</v>
      </c>
      <c r="V566" s="74">
        <f t="shared" si="98"/>
        <v>16972</v>
      </c>
      <c r="W566" s="70">
        <f t="shared" si="104"/>
        <v>2060.5403040000001</v>
      </c>
      <c r="X566" s="70">
        <f t="shared" si="109"/>
        <v>1841.9550000000002</v>
      </c>
      <c r="Y566" s="70">
        <f t="shared" si="105"/>
        <v>13069.504696</v>
      </c>
    </row>
    <row r="567" spans="1:25" x14ac:dyDescent="0.3">
      <c r="A567" s="4">
        <v>499</v>
      </c>
      <c r="B567" s="54">
        <v>109</v>
      </c>
      <c r="C567" s="52" t="s">
        <v>2573</v>
      </c>
      <c r="D567" s="58" t="s">
        <v>641</v>
      </c>
      <c r="E567" s="7">
        <v>33365</v>
      </c>
      <c r="F567" s="5" t="str">
        <f t="shared" si="108"/>
        <v>SIEIPEJAL</v>
      </c>
      <c r="G567" s="8" t="s">
        <v>602</v>
      </c>
      <c r="H567" s="8" t="s">
        <v>624</v>
      </c>
      <c r="I567" s="8" t="s">
        <v>33</v>
      </c>
      <c r="J567" s="5" t="s">
        <v>39</v>
      </c>
      <c r="K567" s="5" t="str">
        <f t="shared" si="100"/>
        <v>1 2 08 3 PR17 83</v>
      </c>
      <c r="L567" s="21" t="s">
        <v>1210</v>
      </c>
      <c r="M567" s="22">
        <v>16017</v>
      </c>
      <c r="N567" s="22">
        <v>1000</v>
      </c>
      <c r="O567" s="22">
        <v>955</v>
      </c>
      <c r="P567" s="22">
        <f t="shared" si="101"/>
        <v>17972</v>
      </c>
      <c r="Q567" s="22">
        <v>16717</v>
      </c>
      <c r="R567" s="22">
        <v>18672</v>
      </c>
      <c r="S567" s="22">
        <f t="shared" si="102"/>
        <v>700</v>
      </c>
      <c r="T567" s="76">
        <f t="shared" si="103"/>
        <v>4.1873541903451578E-2</v>
      </c>
      <c r="U567" s="64">
        <v>850</v>
      </c>
      <c r="V567" s="74">
        <f t="shared" si="98"/>
        <v>17822</v>
      </c>
      <c r="W567" s="70">
        <f t="shared" si="104"/>
        <v>2212.8603039999998</v>
      </c>
      <c r="X567" s="70">
        <f t="shared" si="109"/>
        <v>1841.9550000000002</v>
      </c>
      <c r="Y567" s="70">
        <f t="shared" si="105"/>
        <v>13767.184696</v>
      </c>
    </row>
    <row r="568" spans="1:25" x14ac:dyDescent="0.3">
      <c r="A568" s="4">
        <v>500</v>
      </c>
      <c r="B568" s="54">
        <v>147</v>
      </c>
      <c r="C568" s="52" t="s">
        <v>2574</v>
      </c>
      <c r="D568" s="58" t="s">
        <v>642</v>
      </c>
      <c r="E568" s="7">
        <v>33808</v>
      </c>
      <c r="F568" s="5" t="str">
        <f t="shared" si="108"/>
        <v>STIPEJAL</v>
      </c>
      <c r="G568" s="8" t="s">
        <v>602</v>
      </c>
      <c r="H568" s="8" t="s">
        <v>624</v>
      </c>
      <c r="I568" s="8" t="s">
        <v>640</v>
      </c>
      <c r="J568" s="5" t="s">
        <v>39</v>
      </c>
      <c r="K568" s="5" t="str">
        <f t="shared" si="100"/>
        <v>1 2 08 3 PR17 83</v>
      </c>
      <c r="L568" s="21" t="s">
        <v>1210</v>
      </c>
      <c r="M568" s="22">
        <v>16017</v>
      </c>
      <c r="N568" s="22">
        <v>1000</v>
      </c>
      <c r="O568" s="22">
        <v>955</v>
      </c>
      <c r="P568" s="22">
        <f t="shared" si="101"/>
        <v>17972</v>
      </c>
      <c r="Q568" s="22">
        <v>16717</v>
      </c>
      <c r="R568" s="22">
        <v>18672</v>
      </c>
      <c r="S568" s="22">
        <f t="shared" si="102"/>
        <v>700</v>
      </c>
      <c r="T568" s="76">
        <f t="shared" si="103"/>
        <v>4.1873541903451578E-2</v>
      </c>
      <c r="U568" s="64">
        <v>850</v>
      </c>
      <c r="V568" s="74">
        <f t="shared" si="98"/>
        <v>17822</v>
      </c>
      <c r="W568" s="70">
        <f t="shared" si="104"/>
        <v>2212.8603039999998</v>
      </c>
      <c r="X568" s="70">
        <f t="shared" si="109"/>
        <v>1841.9550000000002</v>
      </c>
      <c r="Y568" s="70">
        <f t="shared" si="105"/>
        <v>13767.184696</v>
      </c>
    </row>
    <row r="569" spans="1:25" x14ac:dyDescent="0.3">
      <c r="A569" s="4">
        <v>610</v>
      </c>
      <c r="B569" s="54">
        <v>1899</v>
      </c>
      <c r="C569" s="52" t="s">
        <v>2673</v>
      </c>
      <c r="D569" s="58" t="s">
        <v>766</v>
      </c>
      <c r="E569" s="7">
        <v>43440</v>
      </c>
      <c r="F569" s="5" t="str">
        <f t="shared" si="108"/>
        <v>SUTIPEJAL</v>
      </c>
      <c r="G569" s="8" t="s">
        <v>602</v>
      </c>
      <c r="H569" s="8" t="s">
        <v>734</v>
      </c>
      <c r="I569" s="8" t="s">
        <v>38</v>
      </c>
      <c r="J569" s="5" t="s">
        <v>39</v>
      </c>
      <c r="K569" s="5" t="str">
        <f t="shared" si="100"/>
        <v>1 2 08 3 PR19 84</v>
      </c>
      <c r="L569" s="21" t="s">
        <v>1210</v>
      </c>
      <c r="M569" s="22">
        <v>16017</v>
      </c>
      <c r="N569" s="22">
        <v>1000</v>
      </c>
      <c r="O569" s="22">
        <v>955</v>
      </c>
      <c r="P569" s="22">
        <f t="shared" si="101"/>
        <v>17972</v>
      </c>
      <c r="Q569" s="22">
        <v>16717</v>
      </c>
      <c r="R569" s="22">
        <v>18672</v>
      </c>
      <c r="S569" s="22">
        <f t="shared" si="102"/>
        <v>700</v>
      </c>
      <c r="T569" s="76">
        <f t="shared" si="103"/>
        <v>4.1873541903451578E-2</v>
      </c>
      <c r="U569" s="64">
        <v>0</v>
      </c>
      <c r="V569" s="74">
        <f t="shared" si="98"/>
        <v>16972</v>
      </c>
      <c r="W569" s="70">
        <f t="shared" si="104"/>
        <v>2060.5403040000001</v>
      </c>
      <c r="X569" s="70">
        <f t="shared" si="109"/>
        <v>1841.9550000000002</v>
      </c>
      <c r="Y569" s="70">
        <f t="shared" si="105"/>
        <v>13069.504696</v>
      </c>
    </row>
    <row r="570" spans="1:25" x14ac:dyDescent="0.3">
      <c r="A570" s="4">
        <v>61</v>
      </c>
      <c r="B570" s="54">
        <v>1964</v>
      </c>
      <c r="C570" s="52" t="s">
        <v>2172</v>
      </c>
      <c r="D570" s="59" t="s">
        <v>1983</v>
      </c>
      <c r="E570" s="7">
        <v>44105</v>
      </c>
      <c r="F570" s="5" t="str">
        <f t="shared" si="108"/>
        <v>N/A</v>
      </c>
      <c r="G570" s="6" t="s">
        <v>61</v>
      </c>
      <c r="H570" s="8" t="s">
        <v>62</v>
      </c>
      <c r="I570" s="8" t="s">
        <v>101</v>
      </c>
      <c r="J570" s="5" t="s">
        <v>13</v>
      </c>
      <c r="K570" s="5" t="str">
        <f t="shared" si="100"/>
        <v>1 1 02 2 PR10 69</v>
      </c>
      <c r="L570" s="21" t="s">
        <v>1210</v>
      </c>
      <c r="M570" s="22">
        <v>16098</v>
      </c>
      <c r="N570" s="22">
        <v>1000</v>
      </c>
      <c r="O570" s="22">
        <v>955</v>
      </c>
      <c r="P570" s="22">
        <f t="shared" si="101"/>
        <v>18053</v>
      </c>
      <c r="Q570" s="22">
        <v>16798</v>
      </c>
      <c r="R570" s="22">
        <v>18753</v>
      </c>
      <c r="S570" s="22">
        <f t="shared" si="102"/>
        <v>700</v>
      </c>
      <c r="T570" s="76">
        <f t="shared" si="103"/>
        <v>4.1671627574711274E-2</v>
      </c>
      <c r="U570" s="64">
        <v>0</v>
      </c>
      <c r="V570" s="74">
        <f t="shared" si="98"/>
        <v>17053</v>
      </c>
      <c r="W570" s="70">
        <f t="shared" si="104"/>
        <v>2075.0555039999999</v>
      </c>
      <c r="X570" s="70">
        <f t="shared" si="109"/>
        <v>1851.27</v>
      </c>
      <c r="Y570" s="70">
        <f t="shared" si="105"/>
        <v>13126.674496</v>
      </c>
    </row>
    <row r="571" spans="1:25" x14ac:dyDescent="0.3">
      <c r="A571" s="4">
        <v>62</v>
      </c>
      <c r="B571" s="54">
        <v>615</v>
      </c>
      <c r="C571" s="52" t="s">
        <v>2173</v>
      </c>
      <c r="D571" s="59" t="s">
        <v>102</v>
      </c>
      <c r="E571" s="7">
        <v>36815</v>
      </c>
      <c r="F571" s="5" t="str">
        <f t="shared" si="108"/>
        <v>STIPEJAL</v>
      </c>
      <c r="G571" s="6" t="s">
        <v>61</v>
      </c>
      <c r="H571" s="8" t="s">
        <v>62</v>
      </c>
      <c r="I571" s="8" t="s">
        <v>101</v>
      </c>
      <c r="J571" s="5" t="s">
        <v>39</v>
      </c>
      <c r="K571" s="5" t="str">
        <f t="shared" si="100"/>
        <v>1 1 02 2 PR10 69</v>
      </c>
      <c r="L571" s="21" t="s">
        <v>1210</v>
      </c>
      <c r="M571" s="22">
        <v>16098</v>
      </c>
      <c r="N571" s="22">
        <v>1000</v>
      </c>
      <c r="O571" s="22">
        <v>955</v>
      </c>
      <c r="P571" s="22">
        <f t="shared" si="101"/>
        <v>18053</v>
      </c>
      <c r="Q571" s="22">
        <v>16798</v>
      </c>
      <c r="R571" s="22">
        <v>18753</v>
      </c>
      <c r="S571" s="22">
        <f t="shared" si="102"/>
        <v>700</v>
      </c>
      <c r="T571" s="76">
        <f t="shared" si="103"/>
        <v>4.1671627574711274E-2</v>
      </c>
      <c r="U571" s="64">
        <v>708</v>
      </c>
      <c r="V571" s="74">
        <f t="shared" si="98"/>
        <v>17761</v>
      </c>
      <c r="W571" s="70">
        <f t="shared" si="104"/>
        <v>2201.9291039999998</v>
      </c>
      <c r="X571" s="70">
        <f t="shared" si="109"/>
        <v>1851.27</v>
      </c>
      <c r="Y571" s="70">
        <f t="shared" si="105"/>
        <v>13707.800896000001</v>
      </c>
    </row>
    <row r="572" spans="1:25" x14ac:dyDescent="0.3">
      <c r="A572" s="4">
        <v>530</v>
      </c>
      <c r="B572" s="54">
        <v>607</v>
      </c>
      <c r="C572" s="52" t="s">
        <v>2600</v>
      </c>
      <c r="D572" s="59" t="s">
        <v>677</v>
      </c>
      <c r="E572" s="7">
        <v>36785</v>
      </c>
      <c r="F572" s="5" t="str">
        <f t="shared" si="108"/>
        <v>STIPEJAL</v>
      </c>
      <c r="G572" s="6" t="s">
        <v>602</v>
      </c>
      <c r="H572" s="6" t="s">
        <v>652</v>
      </c>
      <c r="I572" s="9" t="s">
        <v>678</v>
      </c>
      <c r="J572" s="5" t="s">
        <v>39</v>
      </c>
      <c r="K572" s="5" t="str">
        <f t="shared" si="100"/>
        <v>1 2 08 3 PR18 26</v>
      </c>
      <c r="L572" s="21" t="s">
        <v>1210</v>
      </c>
      <c r="M572" s="22">
        <v>16098</v>
      </c>
      <c r="N572" s="22">
        <v>1000</v>
      </c>
      <c r="O572" s="22">
        <v>955</v>
      </c>
      <c r="P572" s="22">
        <f t="shared" si="101"/>
        <v>18053</v>
      </c>
      <c r="Q572" s="22">
        <v>16798</v>
      </c>
      <c r="R572" s="22">
        <v>18753</v>
      </c>
      <c r="S572" s="22">
        <f t="shared" si="102"/>
        <v>700</v>
      </c>
      <c r="T572" s="76">
        <f t="shared" si="103"/>
        <v>4.1671627574711274E-2</v>
      </c>
      <c r="U572" s="64">
        <v>708</v>
      </c>
      <c r="V572" s="74">
        <f t="shared" si="98"/>
        <v>17761</v>
      </c>
      <c r="W572" s="70">
        <f t="shared" si="104"/>
        <v>2201.9291039999998</v>
      </c>
      <c r="X572" s="70">
        <f t="shared" si="109"/>
        <v>1851.27</v>
      </c>
      <c r="Y572" s="70">
        <f t="shared" si="105"/>
        <v>13707.800896000001</v>
      </c>
    </row>
    <row r="573" spans="1:25" x14ac:dyDescent="0.3">
      <c r="A573" s="4">
        <v>195</v>
      </c>
      <c r="B573" s="54">
        <v>1281</v>
      </c>
      <c r="C573" s="52" t="s">
        <v>2290</v>
      </c>
      <c r="D573" s="58" t="s">
        <v>267</v>
      </c>
      <c r="E573" s="7">
        <v>40118</v>
      </c>
      <c r="F573" s="5" t="str">
        <f t="shared" si="108"/>
        <v>N/A</v>
      </c>
      <c r="G573" s="8" t="s">
        <v>180</v>
      </c>
      <c r="H573" s="8" t="s">
        <v>247</v>
      </c>
      <c r="I573" s="8" t="s">
        <v>268</v>
      </c>
      <c r="J573" s="5" t="s">
        <v>13</v>
      </c>
      <c r="K573" s="5" t="str">
        <f t="shared" si="100"/>
        <v>1 1 05 2 PR09 68</v>
      </c>
      <c r="L573" s="21" t="s">
        <v>1210</v>
      </c>
      <c r="M573" s="22">
        <v>16178</v>
      </c>
      <c r="N573" s="22">
        <v>1000</v>
      </c>
      <c r="O573" s="22">
        <v>955</v>
      </c>
      <c r="P573" s="22">
        <f t="shared" si="101"/>
        <v>18133</v>
      </c>
      <c r="Q573" s="22">
        <v>16878</v>
      </c>
      <c r="R573" s="22">
        <v>18833</v>
      </c>
      <c r="S573" s="22">
        <f t="shared" si="102"/>
        <v>700</v>
      </c>
      <c r="T573" s="76">
        <f t="shared" si="103"/>
        <v>4.1474108306671406E-2</v>
      </c>
      <c r="U573" s="64">
        <v>425</v>
      </c>
      <c r="V573" s="74">
        <f t="shared" si="98"/>
        <v>17558</v>
      </c>
      <c r="W573" s="70">
        <f t="shared" si="104"/>
        <v>2165.551504</v>
      </c>
      <c r="X573" s="70">
        <f t="shared" si="109"/>
        <v>1860.47</v>
      </c>
      <c r="Y573" s="70">
        <f t="shared" si="105"/>
        <v>13531.978496000002</v>
      </c>
    </row>
    <row r="574" spans="1:25" x14ac:dyDescent="0.3">
      <c r="A574" s="4">
        <v>221</v>
      </c>
      <c r="B574" s="54">
        <v>167</v>
      </c>
      <c r="C574" s="52" t="s">
        <v>2314</v>
      </c>
      <c r="D574" s="59" t="s">
        <v>299</v>
      </c>
      <c r="E574" s="7">
        <v>34178</v>
      </c>
      <c r="F574" s="5" t="str">
        <f t="shared" si="108"/>
        <v>SUTIPEJAL</v>
      </c>
      <c r="G574" s="8" t="s">
        <v>180</v>
      </c>
      <c r="H574" s="8" t="s">
        <v>271</v>
      </c>
      <c r="I574" s="8" t="s">
        <v>300</v>
      </c>
      <c r="J574" s="5" t="s">
        <v>39</v>
      </c>
      <c r="K574" s="5" t="str">
        <f t="shared" si="100"/>
        <v>1 1 05 2 PR15 80</v>
      </c>
      <c r="L574" s="21" t="s">
        <v>1210</v>
      </c>
      <c r="M574" s="22">
        <v>16178</v>
      </c>
      <c r="N574" s="22">
        <v>1000</v>
      </c>
      <c r="O574" s="22">
        <v>955</v>
      </c>
      <c r="P574" s="22">
        <f t="shared" si="101"/>
        <v>18133</v>
      </c>
      <c r="Q574" s="22">
        <v>16878</v>
      </c>
      <c r="R574" s="22">
        <v>18833</v>
      </c>
      <c r="S574" s="22">
        <f t="shared" si="102"/>
        <v>700</v>
      </c>
      <c r="T574" s="76">
        <f t="shared" si="103"/>
        <v>4.1474108306671406E-2</v>
      </c>
      <c r="U574" s="64">
        <v>850</v>
      </c>
      <c r="V574" s="74">
        <f t="shared" si="98"/>
        <v>17983</v>
      </c>
      <c r="W574" s="70">
        <f t="shared" si="104"/>
        <v>2241.7115039999999</v>
      </c>
      <c r="X574" s="70">
        <f t="shared" si="109"/>
        <v>1860.47</v>
      </c>
      <c r="Y574" s="70">
        <f t="shared" si="105"/>
        <v>13880.818496000002</v>
      </c>
    </row>
    <row r="575" spans="1:25" x14ac:dyDescent="0.3">
      <c r="A575" s="4">
        <v>222</v>
      </c>
      <c r="B575" s="54">
        <v>1647</v>
      </c>
      <c r="C575" s="52" t="s">
        <v>2315</v>
      </c>
      <c r="D575" s="58" t="s">
        <v>301</v>
      </c>
      <c r="E575" s="7">
        <v>42385</v>
      </c>
      <c r="F575" s="5" t="str">
        <f t="shared" si="108"/>
        <v>SIEIPEJAL</v>
      </c>
      <c r="G575" s="8" t="s">
        <v>180</v>
      </c>
      <c r="H575" s="8" t="s">
        <v>271</v>
      </c>
      <c r="I575" s="8" t="s">
        <v>268</v>
      </c>
      <c r="J575" s="5" t="s">
        <v>39</v>
      </c>
      <c r="K575" s="5" t="str">
        <f t="shared" si="100"/>
        <v>1 1 05 2 PR15 80</v>
      </c>
      <c r="L575" s="21" t="s">
        <v>1210</v>
      </c>
      <c r="M575" s="22">
        <v>16178</v>
      </c>
      <c r="N575" s="22">
        <v>1000</v>
      </c>
      <c r="O575" s="22">
        <v>955</v>
      </c>
      <c r="P575" s="22">
        <f t="shared" si="101"/>
        <v>18133</v>
      </c>
      <c r="Q575" s="22">
        <v>16878</v>
      </c>
      <c r="R575" s="22">
        <v>18833</v>
      </c>
      <c r="S575" s="22">
        <f t="shared" si="102"/>
        <v>700</v>
      </c>
      <c r="T575" s="76">
        <f t="shared" si="103"/>
        <v>4.1474108306671406E-2</v>
      </c>
      <c r="U575" s="64">
        <v>283</v>
      </c>
      <c r="V575" s="74">
        <f t="shared" si="98"/>
        <v>17416</v>
      </c>
      <c r="W575" s="70">
        <f t="shared" si="104"/>
        <v>2140.1051040000002</v>
      </c>
      <c r="X575" s="70">
        <f t="shared" si="109"/>
        <v>1860.47</v>
      </c>
      <c r="Y575" s="70">
        <f t="shared" si="105"/>
        <v>13415.424896</v>
      </c>
    </row>
    <row r="576" spans="1:25" x14ac:dyDescent="0.3">
      <c r="A576" s="4">
        <v>285</v>
      </c>
      <c r="B576" s="54">
        <v>0</v>
      </c>
      <c r="C576" s="52" t="s">
        <v>2084</v>
      </c>
      <c r="D576" s="58" t="s">
        <v>16</v>
      </c>
      <c r="E576" s="7">
        <v>43830</v>
      </c>
      <c r="F576" s="5" t="s">
        <v>10</v>
      </c>
      <c r="G576" s="8" t="s">
        <v>357</v>
      </c>
      <c r="H576" s="8" t="s">
        <v>358</v>
      </c>
      <c r="I576" s="8" t="s">
        <v>304</v>
      </c>
      <c r="J576" s="5" t="s">
        <v>39</v>
      </c>
      <c r="K576" s="5" t="str">
        <f t="shared" si="100"/>
        <v>1 1 06 1 PR03 56</v>
      </c>
      <c r="L576" s="21" t="s">
        <v>1210</v>
      </c>
      <c r="M576" s="22">
        <v>16178</v>
      </c>
      <c r="N576" s="22">
        <v>1000</v>
      </c>
      <c r="O576" s="22">
        <v>955</v>
      </c>
      <c r="P576" s="22">
        <f t="shared" si="101"/>
        <v>18133</v>
      </c>
      <c r="Q576" s="22">
        <v>16878</v>
      </c>
      <c r="R576" s="22">
        <v>18833</v>
      </c>
      <c r="S576" s="22">
        <f t="shared" si="102"/>
        <v>700</v>
      </c>
      <c r="T576" s="76">
        <f t="shared" si="103"/>
        <v>4.1474108306671406E-2</v>
      </c>
      <c r="U576" s="64">
        <v>0</v>
      </c>
      <c r="V576" s="74">
        <f t="shared" si="98"/>
        <v>17133</v>
      </c>
      <c r="W576" s="70">
        <f t="shared" si="104"/>
        <v>2089.3915040000002</v>
      </c>
      <c r="X576" s="70">
        <f t="shared" si="109"/>
        <v>1860.47</v>
      </c>
      <c r="Y576" s="70">
        <f t="shared" si="105"/>
        <v>13183.138496000001</v>
      </c>
    </row>
    <row r="577" spans="1:30" x14ac:dyDescent="0.3">
      <c r="A577" s="4">
        <v>391</v>
      </c>
      <c r="B577" s="54">
        <v>395</v>
      </c>
      <c r="C577" s="52" t="s">
        <v>2469</v>
      </c>
      <c r="D577" s="58" t="s">
        <v>519</v>
      </c>
      <c r="E577" s="7">
        <v>35811</v>
      </c>
      <c r="F577" s="5" t="str">
        <f>IFERROR(VLOOKUP(B577,SINDICATO,5,FALSE),"N/A")</f>
        <v>SIEIPEJAL</v>
      </c>
      <c r="G577" s="8" t="s">
        <v>454</v>
      </c>
      <c r="H577" s="8" t="s">
        <v>515</v>
      </c>
      <c r="I577" s="8" t="s">
        <v>520</v>
      </c>
      <c r="J577" s="5" t="s">
        <v>39</v>
      </c>
      <c r="K577" s="5" t="str">
        <f t="shared" si="100"/>
        <v>1 1 07 2 PR07 95</v>
      </c>
      <c r="L577" s="21" t="s">
        <v>1210</v>
      </c>
      <c r="M577" s="22">
        <v>16178</v>
      </c>
      <c r="N577" s="22">
        <v>1000</v>
      </c>
      <c r="O577" s="22">
        <v>955</v>
      </c>
      <c r="P577" s="22">
        <f t="shared" si="101"/>
        <v>18133</v>
      </c>
      <c r="Q577" s="22">
        <v>16878</v>
      </c>
      <c r="R577" s="22">
        <v>18833</v>
      </c>
      <c r="S577" s="22">
        <f t="shared" si="102"/>
        <v>700</v>
      </c>
      <c r="T577" s="76">
        <f t="shared" si="103"/>
        <v>4.1474108306671406E-2</v>
      </c>
      <c r="U577" s="64">
        <v>708</v>
      </c>
      <c r="V577" s="74">
        <f t="shared" si="98"/>
        <v>17841</v>
      </c>
      <c r="W577" s="70">
        <f t="shared" si="104"/>
        <v>2216.2651040000001</v>
      </c>
      <c r="X577" s="70">
        <f t="shared" si="109"/>
        <v>1860.47</v>
      </c>
      <c r="Y577" s="70">
        <f t="shared" si="105"/>
        <v>13764.264896000001</v>
      </c>
    </row>
    <row r="578" spans="1:30" x14ac:dyDescent="0.3">
      <c r="A578" s="4">
        <v>392</v>
      </c>
      <c r="B578" s="54">
        <v>527</v>
      </c>
      <c r="C578" s="52" t="s">
        <v>2470</v>
      </c>
      <c r="D578" s="58" t="s">
        <v>521</v>
      </c>
      <c r="E578" s="7">
        <v>36465</v>
      </c>
      <c r="F578" s="5" t="str">
        <f>IFERROR(VLOOKUP(B578,SINDICATO,5,FALSE),"N/A")</f>
        <v>SUTIPEJAL</v>
      </c>
      <c r="G578" s="8" t="s">
        <v>454</v>
      </c>
      <c r="H578" s="8" t="s">
        <v>515</v>
      </c>
      <c r="I578" s="8" t="s">
        <v>520</v>
      </c>
      <c r="J578" s="5" t="s">
        <v>39</v>
      </c>
      <c r="K578" s="5" t="str">
        <f t="shared" si="100"/>
        <v>1 1 07 2 PR07 95</v>
      </c>
      <c r="L578" s="21" t="s">
        <v>1210</v>
      </c>
      <c r="M578" s="22">
        <v>16178</v>
      </c>
      <c r="N578" s="22">
        <v>1000</v>
      </c>
      <c r="O578" s="22">
        <v>955</v>
      </c>
      <c r="P578" s="22">
        <f t="shared" si="101"/>
        <v>18133</v>
      </c>
      <c r="Q578" s="22">
        <v>16878</v>
      </c>
      <c r="R578" s="22">
        <v>18833</v>
      </c>
      <c r="S578" s="22">
        <f t="shared" si="102"/>
        <v>700</v>
      </c>
      <c r="T578" s="76">
        <f t="shared" si="103"/>
        <v>4.1474108306671406E-2</v>
      </c>
      <c r="U578" s="64">
        <v>708</v>
      </c>
      <c r="V578" s="74">
        <f t="shared" si="98"/>
        <v>17841</v>
      </c>
      <c r="W578" s="70">
        <f t="shared" si="104"/>
        <v>2216.2651040000001</v>
      </c>
      <c r="X578" s="70">
        <f t="shared" si="109"/>
        <v>1860.47</v>
      </c>
      <c r="Y578" s="70">
        <f t="shared" si="105"/>
        <v>13764.264896000001</v>
      </c>
    </row>
    <row r="579" spans="1:30" x14ac:dyDescent="0.3">
      <c r="A579" s="4">
        <v>393</v>
      </c>
      <c r="B579" s="54">
        <v>1205</v>
      </c>
      <c r="C579" s="52" t="s">
        <v>2471</v>
      </c>
      <c r="D579" s="58" t="s">
        <v>522</v>
      </c>
      <c r="E579" s="7">
        <v>39839</v>
      </c>
      <c r="F579" s="5" t="str">
        <f>IFERROR(VLOOKUP(B579,SINDICATO,5,FALSE),"N/A")</f>
        <v>SUTIPEJAL</v>
      </c>
      <c r="G579" s="8" t="s">
        <v>454</v>
      </c>
      <c r="H579" s="8" t="s">
        <v>515</v>
      </c>
      <c r="I579" s="8" t="s">
        <v>520</v>
      </c>
      <c r="J579" s="5" t="s">
        <v>39</v>
      </c>
      <c r="K579" s="5" t="str">
        <f t="shared" si="100"/>
        <v>1 1 07 2 PR07 95</v>
      </c>
      <c r="L579" s="21" t="s">
        <v>1210</v>
      </c>
      <c r="M579" s="22">
        <v>16178</v>
      </c>
      <c r="N579" s="22">
        <v>1000</v>
      </c>
      <c r="O579" s="22">
        <v>955</v>
      </c>
      <c r="P579" s="22">
        <f t="shared" si="101"/>
        <v>18133</v>
      </c>
      <c r="Q579" s="22">
        <v>16878</v>
      </c>
      <c r="R579" s="22">
        <v>18833</v>
      </c>
      <c r="S579" s="22">
        <f t="shared" si="102"/>
        <v>700</v>
      </c>
      <c r="T579" s="76">
        <f t="shared" si="103"/>
        <v>4.1474108306671406E-2</v>
      </c>
      <c r="U579" s="64">
        <v>425</v>
      </c>
      <c r="V579" s="74">
        <f t="shared" si="98"/>
        <v>17558</v>
      </c>
      <c r="W579" s="70">
        <f t="shared" si="104"/>
        <v>2165.551504</v>
      </c>
      <c r="X579" s="70">
        <f t="shared" si="109"/>
        <v>1860.47</v>
      </c>
      <c r="Y579" s="70">
        <f t="shared" si="105"/>
        <v>13531.978496000002</v>
      </c>
    </row>
    <row r="580" spans="1:30" hidden="1" x14ac:dyDescent="0.3">
      <c r="A580" s="4">
        <v>574</v>
      </c>
      <c r="B580" s="54">
        <v>1172</v>
      </c>
      <c r="C580" s="52" t="s">
        <v>2642</v>
      </c>
      <c r="D580" s="58" t="s">
        <v>733</v>
      </c>
      <c r="E580" s="7">
        <v>39589</v>
      </c>
      <c r="F580" s="5" t="str">
        <f>IFERROR(VLOOKUP(B580,SINDICATO,5,FALSE),"N/A")</f>
        <v>N/A</v>
      </c>
      <c r="G580" s="8" t="s">
        <v>602</v>
      </c>
      <c r="H580" s="8" t="s">
        <v>734</v>
      </c>
      <c r="I580" s="8" t="s">
        <v>735</v>
      </c>
      <c r="J580" s="5" t="s">
        <v>13</v>
      </c>
      <c r="K580" s="5" t="str">
        <f t="shared" si="100"/>
        <v>1 2 08 3 PR19 84</v>
      </c>
      <c r="L580" s="21" t="s">
        <v>1211</v>
      </c>
      <c r="M580" s="22">
        <v>39023</v>
      </c>
      <c r="N580" s="22">
        <v>1808</v>
      </c>
      <c r="O580" s="22">
        <v>1299</v>
      </c>
      <c r="P580" s="22">
        <f t="shared" si="101"/>
        <v>42130</v>
      </c>
      <c r="Q580" s="22">
        <v>39023</v>
      </c>
      <c r="R580" s="22">
        <v>42130</v>
      </c>
      <c r="S580" s="22">
        <f t="shared" si="102"/>
        <v>0</v>
      </c>
      <c r="T580" s="76">
        <f t="shared" si="103"/>
        <v>0</v>
      </c>
      <c r="U580" s="64">
        <v>425</v>
      </c>
      <c r="V580" s="74">
        <f t="shared" si="98"/>
        <v>40747</v>
      </c>
      <c r="W580" s="70">
        <f t="shared" si="104"/>
        <v>6321.0203040000006</v>
      </c>
      <c r="X580" s="70">
        <f t="shared" si="109"/>
        <v>4487.6450000000004</v>
      </c>
      <c r="Y580" s="70">
        <f t="shared" si="105"/>
        <v>29938.334696000002</v>
      </c>
    </row>
    <row r="581" spans="1:30" hidden="1" x14ac:dyDescent="0.3">
      <c r="A581" s="4">
        <v>575</v>
      </c>
      <c r="B581" s="54">
        <v>173</v>
      </c>
      <c r="C581" s="52" t="s">
        <v>2085</v>
      </c>
      <c r="D581" s="58" t="s">
        <v>382</v>
      </c>
      <c r="E581" s="7">
        <v>34263</v>
      </c>
      <c r="F581" s="5" t="str">
        <f>IFERROR(VLOOKUP(#REF!,SINDICATO,5,FALSE),"N/A")</f>
        <v>N/A</v>
      </c>
      <c r="G581" s="8" t="s">
        <v>602</v>
      </c>
      <c r="H581" s="8" t="s">
        <v>734</v>
      </c>
      <c r="I581" s="8" t="s">
        <v>736</v>
      </c>
      <c r="J581" s="5" t="s">
        <v>13</v>
      </c>
      <c r="K581" s="5" t="str">
        <f t="shared" si="100"/>
        <v>1 2 08 3 PR19 84</v>
      </c>
      <c r="L581" s="21" t="s">
        <v>1208</v>
      </c>
      <c r="M581" s="22">
        <v>33470</v>
      </c>
      <c r="N581" s="22">
        <v>1549</v>
      </c>
      <c r="O581" s="22">
        <v>1116</v>
      </c>
      <c r="P581" s="22">
        <f t="shared" si="101"/>
        <v>36135</v>
      </c>
      <c r="Q581" s="22">
        <v>33470</v>
      </c>
      <c r="R581" s="22">
        <v>36135</v>
      </c>
      <c r="S581" s="22">
        <f t="shared" si="102"/>
        <v>0</v>
      </c>
      <c r="T581" s="76">
        <f t="shared" si="103"/>
        <v>0</v>
      </c>
      <c r="U581" s="64">
        <v>850</v>
      </c>
      <c r="V581" s="74">
        <f t="shared" si="98"/>
        <v>35436</v>
      </c>
      <c r="W581" s="70">
        <f t="shared" si="104"/>
        <v>5369.2891040000004</v>
      </c>
      <c r="X581" s="70">
        <f t="shared" si="109"/>
        <v>3849.05</v>
      </c>
      <c r="Y581" s="70">
        <f t="shared" si="105"/>
        <v>26217.660896000001</v>
      </c>
    </row>
    <row r="582" spans="1:30" x14ac:dyDescent="0.3">
      <c r="A582" s="4">
        <v>565</v>
      </c>
      <c r="B582" s="54">
        <v>617</v>
      </c>
      <c r="C582" s="52" t="s">
        <v>2633</v>
      </c>
      <c r="D582" s="58" t="s">
        <v>719</v>
      </c>
      <c r="E582" s="7">
        <v>36830</v>
      </c>
      <c r="F582" s="5" t="str">
        <f t="shared" ref="F582:F596" si="110">IFERROR(VLOOKUP(B582,SINDICATO,5,FALSE),"N/A")</f>
        <v>N/A</v>
      </c>
      <c r="G582" s="8" t="s">
        <v>602</v>
      </c>
      <c r="H582" s="8" t="s">
        <v>711</v>
      </c>
      <c r="I582" s="8" t="s">
        <v>720</v>
      </c>
      <c r="J582" s="5" t="s">
        <v>13</v>
      </c>
      <c r="K582" s="5" t="str">
        <f t="shared" si="100"/>
        <v>1 2 08 3 PR18 27</v>
      </c>
      <c r="L582" s="21" t="s">
        <v>1210</v>
      </c>
      <c r="M582" s="22">
        <v>16178</v>
      </c>
      <c r="N582" s="22">
        <v>1000</v>
      </c>
      <c r="O582" s="22">
        <v>955</v>
      </c>
      <c r="P582" s="22">
        <f t="shared" si="101"/>
        <v>18133</v>
      </c>
      <c r="Q582" s="22">
        <v>16878</v>
      </c>
      <c r="R582" s="22">
        <v>18833</v>
      </c>
      <c r="S582" s="22">
        <f t="shared" si="102"/>
        <v>700</v>
      </c>
      <c r="T582" s="76">
        <f t="shared" si="103"/>
        <v>4.1474108306671406E-2</v>
      </c>
      <c r="U582" s="64">
        <v>708</v>
      </c>
      <c r="V582" s="74">
        <f t="shared" si="98"/>
        <v>17841</v>
      </c>
      <c r="W582" s="70">
        <f t="shared" si="104"/>
        <v>2216.2651040000001</v>
      </c>
      <c r="X582" s="70">
        <f t="shared" si="109"/>
        <v>1860.47</v>
      </c>
      <c r="Y582" s="70">
        <f t="shared" si="105"/>
        <v>13764.264896000001</v>
      </c>
    </row>
    <row r="583" spans="1:30" x14ac:dyDescent="0.3">
      <c r="A583" s="4">
        <v>568</v>
      </c>
      <c r="B583" s="54">
        <v>761</v>
      </c>
      <c r="C583" s="52" t="s">
        <v>2636</v>
      </c>
      <c r="D583" s="58" t="s">
        <v>725</v>
      </c>
      <c r="E583" s="7">
        <v>37316</v>
      </c>
      <c r="F583" s="5" t="str">
        <f t="shared" si="110"/>
        <v>STIPEJAL</v>
      </c>
      <c r="G583" s="8" t="s">
        <v>602</v>
      </c>
      <c r="H583" s="8" t="s">
        <v>711</v>
      </c>
      <c r="I583" s="8" t="s">
        <v>268</v>
      </c>
      <c r="J583" s="5" t="s">
        <v>39</v>
      </c>
      <c r="K583" s="5" t="str">
        <f t="shared" si="100"/>
        <v>1 2 08 3 PR18 27</v>
      </c>
      <c r="L583" s="21" t="s">
        <v>1210</v>
      </c>
      <c r="M583" s="22">
        <v>16178</v>
      </c>
      <c r="N583" s="22">
        <v>1000</v>
      </c>
      <c r="O583" s="22">
        <v>955</v>
      </c>
      <c r="P583" s="22">
        <f t="shared" si="101"/>
        <v>18133</v>
      </c>
      <c r="Q583" s="22">
        <v>16878</v>
      </c>
      <c r="R583" s="22">
        <v>18833</v>
      </c>
      <c r="S583" s="22">
        <f t="shared" si="102"/>
        <v>700</v>
      </c>
      <c r="T583" s="76">
        <f t="shared" si="103"/>
        <v>4.1474108306671406E-2</v>
      </c>
      <c r="U583" s="64">
        <v>566</v>
      </c>
      <c r="V583" s="74">
        <f t="shared" ref="V583:V646" si="111">O583+M583+U583</f>
        <v>17699</v>
      </c>
      <c r="W583" s="70">
        <f t="shared" si="104"/>
        <v>2190.8187040000003</v>
      </c>
      <c r="X583" s="70">
        <f t="shared" si="109"/>
        <v>1860.47</v>
      </c>
      <c r="Y583" s="70">
        <f t="shared" si="105"/>
        <v>13647.711295999999</v>
      </c>
    </row>
    <row r="584" spans="1:30" x14ac:dyDescent="0.3">
      <c r="A584" s="4">
        <v>630</v>
      </c>
      <c r="B584" s="54">
        <v>2167</v>
      </c>
      <c r="C584" s="52" t="s">
        <v>2693</v>
      </c>
      <c r="D584" s="59" t="s">
        <v>790</v>
      </c>
      <c r="E584" s="7">
        <v>43601</v>
      </c>
      <c r="F584" s="5" t="str">
        <f t="shared" si="110"/>
        <v>N/A</v>
      </c>
      <c r="G584" s="8" t="s">
        <v>602</v>
      </c>
      <c r="H584" s="8" t="s">
        <v>781</v>
      </c>
      <c r="I584" s="8" t="s">
        <v>30</v>
      </c>
      <c r="J584" s="5" t="s">
        <v>13</v>
      </c>
      <c r="K584" s="5" t="str">
        <f t="shared" si="100"/>
        <v>1 2 08 3 PR20 85</v>
      </c>
      <c r="L584" s="21" t="s">
        <v>1210</v>
      </c>
      <c r="M584" s="22">
        <v>16178</v>
      </c>
      <c r="N584" s="22">
        <v>1000</v>
      </c>
      <c r="O584" s="22">
        <v>955</v>
      </c>
      <c r="P584" s="22">
        <f t="shared" si="101"/>
        <v>18133</v>
      </c>
      <c r="Q584" s="22">
        <v>16878</v>
      </c>
      <c r="R584" s="22">
        <v>18833</v>
      </c>
      <c r="S584" s="22">
        <f t="shared" si="102"/>
        <v>700</v>
      </c>
      <c r="T584" s="76">
        <f t="shared" si="103"/>
        <v>4.1474108306671406E-2</v>
      </c>
      <c r="U584" s="64">
        <v>0</v>
      </c>
      <c r="V584" s="74">
        <f t="shared" si="111"/>
        <v>17133</v>
      </c>
      <c r="W584" s="70">
        <f t="shared" si="104"/>
        <v>2089.3915040000002</v>
      </c>
      <c r="X584" s="70">
        <f t="shared" si="109"/>
        <v>1860.47</v>
      </c>
      <c r="Y584" s="70">
        <f t="shared" si="105"/>
        <v>13183.138496000001</v>
      </c>
    </row>
    <row r="585" spans="1:30" x14ac:dyDescent="0.3">
      <c r="A585" s="4">
        <v>631</v>
      </c>
      <c r="B585" s="54">
        <v>0</v>
      </c>
      <c r="C585" s="52" t="s">
        <v>2094</v>
      </c>
      <c r="D585" s="59" t="s">
        <v>16</v>
      </c>
      <c r="E585" s="7">
        <v>43830</v>
      </c>
      <c r="F585" s="5" t="str">
        <f t="shared" si="110"/>
        <v>N/A</v>
      </c>
      <c r="G585" s="8" t="s">
        <v>602</v>
      </c>
      <c r="H585" s="8" t="s">
        <v>781</v>
      </c>
      <c r="I585" s="8" t="s">
        <v>268</v>
      </c>
      <c r="J585" s="5" t="s">
        <v>39</v>
      </c>
      <c r="K585" s="5" t="str">
        <f t="shared" si="100"/>
        <v>1 2 08 3 PR20 85</v>
      </c>
      <c r="L585" s="21" t="s">
        <v>1210</v>
      </c>
      <c r="M585" s="22">
        <v>16178</v>
      </c>
      <c r="N585" s="22">
        <v>1000</v>
      </c>
      <c r="O585" s="22">
        <v>955</v>
      </c>
      <c r="P585" s="22">
        <f t="shared" si="101"/>
        <v>18133</v>
      </c>
      <c r="Q585" s="22">
        <v>16878</v>
      </c>
      <c r="R585" s="22">
        <v>18833</v>
      </c>
      <c r="S585" s="22">
        <f t="shared" si="102"/>
        <v>700</v>
      </c>
      <c r="T585" s="76">
        <f t="shared" si="103"/>
        <v>4.1474108306671406E-2</v>
      </c>
      <c r="U585" s="64">
        <v>0</v>
      </c>
      <c r="V585" s="74">
        <f t="shared" si="111"/>
        <v>17133</v>
      </c>
      <c r="W585" s="70">
        <f t="shared" si="104"/>
        <v>2089.3915040000002</v>
      </c>
      <c r="X585" s="70">
        <f t="shared" si="109"/>
        <v>1860.47</v>
      </c>
      <c r="Y585" s="70">
        <f t="shared" si="105"/>
        <v>13183.138496000001</v>
      </c>
    </row>
    <row r="586" spans="1:30" x14ac:dyDescent="0.3">
      <c r="A586" s="4">
        <v>678</v>
      </c>
      <c r="B586" s="54">
        <v>558</v>
      </c>
      <c r="C586" s="52" t="s">
        <v>2737</v>
      </c>
      <c r="D586" s="58" t="s">
        <v>842</v>
      </c>
      <c r="E586" s="7">
        <v>36662</v>
      </c>
      <c r="F586" s="5" t="str">
        <f t="shared" si="110"/>
        <v>STIPEJAL</v>
      </c>
      <c r="G586" s="6" t="s">
        <v>602</v>
      </c>
      <c r="H586" s="8" t="s">
        <v>734</v>
      </c>
      <c r="I586" s="8" t="s">
        <v>268</v>
      </c>
      <c r="J586" s="5" t="s">
        <v>39</v>
      </c>
      <c r="K586" s="5" t="str">
        <f t="shared" si="100"/>
        <v>1 2 08 3 PR19 84</v>
      </c>
      <c r="L586" s="21" t="s">
        <v>1210</v>
      </c>
      <c r="M586" s="22">
        <v>16178</v>
      </c>
      <c r="N586" s="22">
        <v>1000</v>
      </c>
      <c r="O586" s="22">
        <v>955</v>
      </c>
      <c r="P586" s="22">
        <f t="shared" si="101"/>
        <v>18133</v>
      </c>
      <c r="Q586" s="22">
        <v>16878</v>
      </c>
      <c r="R586" s="22">
        <v>18833</v>
      </c>
      <c r="S586" s="22">
        <f t="shared" si="102"/>
        <v>700</v>
      </c>
      <c r="T586" s="76">
        <f t="shared" si="103"/>
        <v>4.1474108306671406E-2</v>
      </c>
      <c r="U586" s="64">
        <v>708</v>
      </c>
      <c r="V586" s="74">
        <f t="shared" si="111"/>
        <v>17841</v>
      </c>
      <c r="W586" s="70">
        <f t="shared" si="104"/>
        <v>2216.2651040000001</v>
      </c>
      <c r="X586" s="70">
        <f t="shared" si="109"/>
        <v>1860.47</v>
      </c>
      <c r="Y586" s="70">
        <f t="shared" si="105"/>
        <v>13764.264896000001</v>
      </c>
    </row>
    <row r="587" spans="1:30" x14ac:dyDescent="0.3">
      <c r="A587" s="4">
        <v>679</v>
      </c>
      <c r="B587" s="54">
        <v>1170</v>
      </c>
      <c r="C587" s="52" t="s">
        <v>2738</v>
      </c>
      <c r="D587" s="59" t="s">
        <v>843</v>
      </c>
      <c r="E587" s="7">
        <v>39566</v>
      </c>
      <c r="F587" s="5" t="str">
        <f t="shared" si="110"/>
        <v>STIPEJAL</v>
      </c>
      <c r="G587" s="8" t="s">
        <v>807</v>
      </c>
      <c r="H587" s="8" t="s">
        <v>808</v>
      </c>
      <c r="I587" s="8" t="s">
        <v>268</v>
      </c>
      <c r="J587" s="5" t="s">
        <v>39</v>
      </c>
      <c r="K587" s="5" t="str">
        <f t="shared" si="100"/>
        <v>1 2 22 4 PR24 22</v>
      </c>
      <c r="L587" s="21" t="s">
        <v>1210</v>
      </c>
      <c r="M587" s="22">
        <v>16178</v>
      </c>
      <c r="N587" s="22">
        <v>1000</v>
      </c>
      <c r="O587" s="22">
        <v>955</v>
      </c>
      <c r="P587" s="22">
        <f t="shared" si="101"/>
        <v>18133</v>
      </c>
      <c r="Q587" s="22">
        <v>16878</v>
      </c>
      <c r="R587" s="22">
        <v>18833</v>
      </c>
      <c r="S587" s="22">
        <f t="shared" si="102"/>
        <v>700</v>
      </c>
      <c r="T587" s="76">
        <f t="shared" si="103"/>
        <v>4.1474108306671406E-2</v>
      </c>
      <c r="U587" s="64">
        <v>425</v>
      </c>
      <c r="V587" s="74">
        <f t="shared" si="111"/>
        <v>17558</v>
      </c>
      <c r="W587" s="70">
        <f t="shared" si="104"/>
        <v>2165.551504</v>
      </c>
      <c r="X587" s="70">
        <f t="shared" si="109"/>
        <v>1860.47</v>
      </c>
      <c r="Y587" s="70">
        <f t="shared" si="105"/>
        <v>13531.978496000002</v>
      </c>
    </row>
    <row r="588" spans="1:30" x14ac:dyDescent="0.3">
      <c r="A588" s="4">
        <v>10</v>
      </c>
      <c r="B588" s="54">
        <v>2451</v>
      </c>
      <c r="C588" s="72" t="s">
        <v>2127</v>
      </c>
      <c r="D588" s="58" t="s">
        <v>2942</v>
      </c>
      <c r="E588" s="7">
        <v>44317</v>
      </c>
      <c r="F588" s="5" t="str">
        <f t="shared" si="110"/>
        <v>N/A</v>
      </c>
      <c r="G588" s="6" t="s">
        <v>11</v>
      </c>
      <c r="H588" s="8" t="s">
        <v>11</v>
      </c>
      <c r="I588" s="8" t="s">
        <v>26</v>
      </c>
      <c r="J588" s="5" t="s">
        <v>13</v>
      </c>
      <c r="K588" s="5" t="str">
        <f t="shared" si="100"/>
        <v>1 1 01 1 PR01 01</v>
      </c>
      <c r="L588" s="21" t="s">
        <v>1015</v>
      </c>
      <c r="M588" s="22">
        <v>16635</v>
      </c>
      <c r="N588" s="22">
        <v>1128</v>
      </c>
      <c r="O588" s="22">
        <v>903</v>
      </c>
      <c r="P588" s="22">
        <f t="shared" si="101"/>
        <v>18666</v>
      </c>
      <c r="Q588" s="22">
        <v>17335</v>
      </c>
      <c r="R588" s="22">
        <v>19366</v>
      </c>
      <c r="S588" s="22">
        <f t="shared" si="102"/>
        <v>700</v>
      </c>
      <c r="T588" s="76">
        <f t="shared" si="103"/>
        <v>4.0380732621863286E-2</v>
      </c>
      <c r="U588" s="64">
        <v>425</v>
      </c>
      <c r="V588" s="74">
        <f t="shared" si="111"/>
        <v>17963</v>
      </c>
      <c r="W588" s="70">
        <f t="shared" si="104"/>
        <v>2238.127504</v>
      </c>
      <c r="X588" s="70">
        <f t="shared" si="109"/>
        <v>1913.0250000000001</v>
      </c>
      <c r="Y588" s="70">
        <f t="shared" si="105"/>
        <v>13811.847496</v>
      </c>
      <c r="AA588" s="65">
        <v>26988.51</v>
      </c>
      <c r="AB588" s="65">
        <v>42537.58</v>
      </c>
      <c r="AC588" s="65">
        <v>4323.58</v>
      </c>
      <c r="AD588" s="66">
        <v>0.23519999999999999</v>
      </c>
    </row>
    <row r="589" spans="1:30" x14ac:dyDescent="0.3">
      <c r="A589" s="4">
        <v>24</v>
      </c>
      <c r="B589" s="54">
        <v>1527</v>
      </c>
      <c r="C589" s="52" t="s">
        <v>2140</v>
      </c>
      <c r="D589" s="59" t="s">
        <v>52</v>
      </c>
      <c r="E589" s="7">
        <v>41244</v>
      </c>
      <c r="F589" s="5" t="str">
        <f t="shared" si="110"/>
        <v>SIEIPEJAL</v>
      </c>
      <c r="G589" s="6" t="s">
        <v>11</v>
      </c>
      <c r="H589" s="8" t="s">
        <v>50</v>
      </c>
      <c r="I589" s="8" t="s">
        <v>53</v>
      </c>
      <c r="J589" s="5" t="s">
        <v>39</v>
      </c>
      <c r="K589" s="5" t="str">
        <f t="shared" si="100"/>
        <v>1 1 01 1 PR01 77</v>
      </c>
      <c r="L589" s="21" t="s">
        <v>1015</v>
      </c>
      <c r="M589" s="22">
        <v>16635</v>
      </c>
      <c r="N589" s="22">
        <v>1128</v>
      </c>
      <c r="O589" s="22">
        <v>903</v>
      </c>
      <c r="P589" s="22">
        <f t="shared" si="101"/>
        <v>18666</v>
      </c>
      <c r="Q589" s="22">
        <v>17335</v>
      </c>
      <c r="R589" s="22">
        <v>19366</v>
      </c>
      <c r="S589" s="22">
        <f t="shared" si="102"/>
        <v>700</v>
      </c>
      <c r="T589" s="76">
        <f t="shared" si="103"/>
        <v>4.0380732621863286E-2</v>
      </c>
      <c r="U589" s="64">
        <v>283</v>
      </c>
      <c r="V589" s="74">
        <f t="shared" si="111"/>
        <v>17821</v>
      </c>
      <c r="W589" s="70">
        <f t="shared" si="104"/>
        <v>2212.6811040000002</v>
      </c>
      <c r="X589" s="70">
        <f t="shared" si="109"/>
        <v>1913.0250000000001</v>
      </c>
      <c r="Y589" s="70">
        <f t="shared" si="105"/>
        <v>13695.293896000001</v>
      </c>
    </row>
    <row r="590" spans="1:30" x14ac:dyDescent="0.3">
      <c r="A590" s="4">
        <v>52</v>
      </c>
      <c r="B590" s="54">
        <v>2057</v>
      </c>
      <c r="C590" s="52" t="s">
        <v>2168</v>
      </c>
      <c r="D590" s="59" t="s">
        <v>95</v>
      </c>
      <c r="E590" s="7">
        <v>43440</v>
      </c>
      <c r="F590" s="5" t="str">
        <f t="shared" si="110"/>
        <v>N/A</v>
      </c>
      <c r="G590" s="8" t="s">
        <v>61</v>
      </c>
      <c r="H590" s="8" t="s">
        <v>62</v>
      </c>
      <c r="I590" s="8" t="s">
        <v>26</v>
      </c>
      <c r="J590" s="5" t="s">
        <v>13</v>
      </c>
      <c r="K590" s="5" t="str">
        <f t="shared" si="100"/>
        <v>1 1 02 2 PR10 69</v>
      </c>
      <c r="L590" s="21" t="s">
        <v>1015</v>
      </c>
      <c r="M590" s="22">
        <v>16635</v>
      </c>
      <c r="N590" s="22">
        <v>1128</v>
      </c>
      <c r="O590" s="22">
        <v>903</v>
      </c>
      <c r="P590" s="22">
        <f t="shared" si="101"/>
        <v>18666</v>
      </c>
      <c r="Q590" s="22">
        <v>17335</v>
      </c>
      <c r="R590" s="22">
        <v>19366</v>
      </c>
      <c r="S590" s="22">
        <f t="shared" si="102"/>
        <v>700</v>
      </c>
      <c r="T590" s="76">
        <f t="shared" si="103"/>
        <v>4.0380732621863286E-2</v>
      </c>
      <c r="U590" s="64">
        <v>0</v>
      </c>
      <c r="V590" s="74">
        <f t="shared" si="111"/>
        <v>17538</v>
      </c>
      <c r="W590" s="70">
        <f t="shared" si="104"/>
        <v>2161.9675040000002</v>
      </c>
      <c r="X590" s="70">
        <f t="shared" si="109"/>
        <v>1913.0250000000001</v>
      </c>
      <c r="Y590" s="70">
        <f t="shared" si="105"/>
        <v>13463.007496</v>
      </c>
    </row>
    <row r="591" spans="1:30" x14ac:dyDescent="0.3">
      <c r="A591" s="4">
        <v>53</v>
      </c>
      <c r="B591" s="54">
        <v>1215</v>
      </c>
      <c r="C591" s="52" t="s">
        <v>2169</v>
      </c>
      <c r="D591" s="59" t="s">
        <v>96</v>
      </c>
      <c r="E591" s="7">
        <v>39876</v>
      </c>
      <c r="F591" s="5" t="str">
        <f t="shared" si="110"/>
        <v>STIPEJAL</v>
      </c>
      <c r="G591" s="6" t="s">
        <v>61</v>
      </c>
      <c r="H591" s="8" t="s">
        <v>62</v>
      </c>
      <c r="I591" s="8" t="s">
        <v>30</v>
      </c>
      <c r="J591" s="5" t="s">
        <v>39</v>
      </c>
      <c r="K591" s="5" t="str">
        <f t="shared" ref="K591:K654" si="112">VLOOKUP(H591,estructura,2,FALSE)</f>
        <v>1 1 02 2 PR10 69</v>
      </c>
      <c r="L591" s="21" t="s">
        <v>1015</v>
      </c>
      <c r="M591" s="22">
        <v>16635</v>
      </c>
      <c r="N591" s="22">
        <v>1128</v>
      </c>
      <c r="O591" s="22">
        <v>903</v>
      </c>
      <c r="P591" s="22">
        <f t="shared" ref="P591:P654" si="113">SUM(M591:O591)</f>
        <v>18666</v>
      </c>
      <c r="Q591" s="22">
        <v>17335</v>
      </c>
      <c r="R591" s="22">
        <v>19366</v>
      </c>
      <c r="S591" s="22">
        <f t="shared" ref="S591:S654" si="114">Q591-M591</f>
        <v>700</v>
      </c>
      <c r="T591" s="76">
        <f t="shared" ref="T591:T654" si="115">S591/Q591</f>
        <v>4.0380732621863286E-2</v>
      </c>
      <c r="U591" s="64">
        <v>425</v>
      </c>
      <c r="V591" s="74">
        <f t="shared" si="111"/>
        <v>17963</v>
      </c>
      <c r="W591" s="70">
        <f t="shared" ref="W591:W654" si="116">IF(V591&gt;0,((V591-(VLOOKUP(V591,$AA$10:$AD$20,1)))*(VLOOKUP(V591,$AA$10:$AD$20,4)))+(VLOOKUP(V591,$AA$10:$AD$20,3)),0)</f>
        <v>2238.127504</v>
      </c>
      <c r="X591" s="70">
        <f t="shared" si="109"/>
        <v>1913.0250000000001</v>
      </c>
      <c r="Y591" s="70">
        <f t="shared" ref="Y591:Y654" si="117">V591-W591-X591</f>
        <v>13811.847496</v>
      </c>
    </row>
    <row r="592" spans="1:30" x14ac:dyDescent="0.3">
      <c r="A592" s="4">
        <v>77</v>
      </c>
      <c r="B592" s="54">
        <v>2328</v>
      </c>
      <c r="C592" s="52" t="s">
        <v>2186</v>
      </c>
      <c r="D592" s="59" t="s">
        <v>120</v>
      </c>
      <c r="E592" s="7">
        <v>43866</v>
      </c>
      <c r="F592" s="5" t="str">
        <f t="shared" si="110"/>
        <v>N/A</v>
      </c>
      <c r="G592" s="8" t="s">
        <v>105</v>
      </c>
      <c r="H592" s="8" t="s">
        <v>106</v>
      </c>
      <c r="I592" s="8" t="s">
        <v>53</v>
      </c>
      <c r="J592" s="5" t="s">
        <v>13</v>
      </c>
      <c r="K592" s="5" t="str">
        <f t="shared" si="112"/>
        <v>1 1 03 2 PR11 72</v>
      </c>
      <c r="L592" s="21" t="s">
        <v>1015</v>
      </c>
      <c r="M592" s="22">
        <v>16635</v>
      </c>
      <c r="N592" s="22">
        <v>1128</v>
      </c>
      <c r="O592" s="22">
        <v>903</v>
      </c>
      <c r="P592" s="22">
        <f t="shared" si="113"/>
        <v>18666</v>
      </c>
      <c r="Q592" s="22">
        <v>17335</v>
      </c>
      <c r="R592" s="22">
        <v>19366</v>
      </c>
      <c r="S592" s="22">
        <f t="shared" si="114"/>
        <v>700</v>
      </c>
      <c r="T592" s="76">
        <f t="shared" si="115"/>
        <v>4.0380732621863286E-2</v>
      </c>
      <c r="U592" s="64">
        <v>0</v>
      </c>
      <c r="V592" s="74">
        <f t="shared" si="111"/>
        <v>17538</v>
      </c>
      <c r="W592" s="70">
        <f t="shared" si="116"/>
        <v>2161.9675040000002</v>
      </c>
      <c r="X592" s="70">
        <f t="shared" si="109"/>
        <v>1913.0250000000001</v>
      </c>
      <c r="Y592" s="70">
        <f t="shared" si="117"/>
        <v>13463.007496</v>
      </c>
    </row>
    <row r="593" spans="1:25" x14ac:dyDescent="0.3">
      <c r="A593" s="4">
        <v>78</v>
      </c>
      <c r="B593" s="54">
        <v>2261</v>
      </c>
      <c r="C593" s="52" t="s">
        <v>2187</v>
      </c>
      <c r="D593" s="59" t="s">
        <v>121</v>
      </c>
      <c r="E593" s="7">
        <v>43556</v>
      </c>
      <c r="F593" s="5" t="str">
        <f t="shared" si="110"/>
        <v>N/A</v>
      </c>
      <c r="G593" s="8" t="s">
        <v>105</v>
      </c>
      <c r="H593" s="8" t="s">
        <v>106</v>
      </c>
      <c r="I593" s="8" t="s">
        <v>53</v>
      </c>
      <c r="J593" s="5" t="s">
        <v>13</v>
      </c>
      <c r="K593" s="5" t="str">
        <f t="shared" si="112"/>
        <v>1 1 03 2 PR11 72</v>
      </c>
      <c r="L593" s="21" t="s">
        <v>1015</v>
      </c>
      <c r="M593" s="22">
        <v>16635</v>
      </c>
      <c r="N593" s="22">
        <v>1128</v>
      </c>
      <c r="O593" s="22">
        <v>903</v>
      </c>
      <c r="P593" s="22">
        <f t="shared" si="113"/>
        <v>18666</v>
      </c>
      <c r="Q593" s="22">
        <v>17335</v>
      </c>
      <c r="R593" s="22">
        <v>19366</v>
      </c>
      <c r="S593" s="22">
        <f t="shared" si="114"/>
        <v>700</v>
      </c>
      <c r="T593" s="76">
        <f t="shared" si="115"/>
        <v>4.0380732621863286E-2</v>
      </c>
      <c r="U593" s="64">
        <v>0</v>
      </c>
      <c r="V593" s="74">
        <f t="shared" si="111"/>
        <v>17538</v>
      </c>
      <c r="W593" s="70">
        <f t="shared" si="116"/>
        <v>2161.9675040000002</v>
      </c>
      <c r="X593" s="70">
        <f t="shared" si="109"/>
        <v>1913.0250000000001</v>
      </c>
      <c r="Y593" s="70">
        <f t="shared" si="117"/>
        <v>13463.007496</v>
      </c>
    </row>
    <row r="594" spans="1:25" x14ac:dyDescent="0.3">
      <c r="A594" s="4">
        <v>79</v>
      </c>
      <c r="B594" s="54">
        <v>2420</v>
      </c>
      <c r="C594" s="72" t="s">
        <v>2078</v>
      </c>
      <c r="D594" s="59" t="s">
        <v>2905</v>
      </c>
      <c r="E594" s="7">
        <v>44271</v>
      </c>
      <c r="F594" s="5" t="str">
        <f t="shared" si="110"/>
        <v>N/A</v>
      </c>
      <c r="G594" s="8" t="s">
        <v>11</v>
      </c>
      <c r="H594" s="8" t="s">
        <v>50</v>
      </c>
      <c r="I594" s="8" t="s">
        <v>53</v>
      </c>
      <c r="J594" s="5" t="s">
        <v>13</v>
      </c>
      <c r="K594" s="5" t="str">
        <f t="shared" si="112"/>
        <v>1 1 01 1 PR01 77</v>
      </c>
      <c r="L594" s="21" t="s">
        <v>1015</v>
      </c>
      <c r="M594" s="22">
        <v>16635</v>
      </c>
      <c r="N594" s="22">
        <v>1128</v>
      </c>
      <c r="O594" s="22">
        <v>903</v>
      </c>
      <c r="P594" s="22">
        <f t="shared" si="113"/>
        <v>18666</v>
      </c>
      <c r="Q594" s="22">
        <v>17335</v>
      </c>
      <c r="R594" s="22">
        <v>19366</v>
      </c>
      <c r="S594" s="22">
        <f t="shared" si="114"/>
        <v>700</v>
      </c>
      <c r="T594" s="76">
        <f t="shared" si="115"/>
        <v>4.0380732621863286E-2</v>
      </c>
      <c r="U594" s="64">
        <v>0</v>
      </c>
      <c r="V594" s="74">
        <f t="shared" si="111"/>
        <v>17538</v>
      </c>
      <c r="W594" s="70">
        <f t="shared" si="116"/>
        <v>2161.9675040000002</v>
      </c>
      <c r="X594" s="70">
        <f t="shared" si="109"/>
        <v>1913.0250000000001</v>
      </c>
      <c r="Y594" s="70">
        <f t="shared" si="117"/>
        <v>13463.007496</v>
      </c>
    </row>
    <row r="595" spans="1:25" x14ac:dyDescent="0.3">
      <c r="A595" s="4">
        <v>80</v>
      </c>
      <c r="B595" s="54">
        <v>364</v>
      </c>
      <c r="C595" s="52" t="s">
        <v>2188</v>
      </c>
      <c r="D595" s="59" t="s">
        <v>122</v>
      </c>
      <c r="E595" s="7">
        <v>33136</v>
      </c>
      <c r="F595" s="5" t="str">
        <f t="shared" si="110"/>
        <v>N/A</v>
      </c>
      <c r="G595" s="8" t="s">
        <v>105</v>
      </c>
      <c r="H595" s="8" t="s">
        <v>106</v>
      </c>
      <c r="I595" s="8" t="s">
        <v>123</v>
      </c>
      <c r="J595" s="5" t="s">
        <v>13</v>
      </c>
      <c r="K595" s="5" t="str">
        <f t="shared" si="112"/>
        <v>1 1 03 2 PR11 72</v>
      </c>
      <c r="L595" s="21" t="s">
        <v>1015</v>
      </c>
      <c r="M595" s="22">
        <v>16635</v>
      </c>
      <c r="N595" s="22">
        <v>1128</v>
      </c>
      <c r="O595" s="22">
        <v>903</v>
      </c>
      <c r="P595" s="22">
        <f t="shared" si="113"/>
        <v>18666</v>
      </c>
      <c r="Q595" s="22">
        <v>17335</v>
      </c>
      <c r="R595" s="22">
        <v>19366</v>
      </c>
      <c r="S595" s="22">
        <f t="shared" si="114"/>
        <v>700</v>
      </c>
      <c r="T595" s="76">
        <f t="shared" si="115"/>
        <v>4.0380732621863286E-2</v>
      </c>
      <c r="U595" s="64">
        <v>850</v>
      </c>
      <c r="V595" s="74">
        <f t="shared" si="111"/>
        <v>18388</v>
      </c>
      <c r="W595" s="70">
        <f t="shared" si="116"/>
        <v>2314.2875039999999</v>
      </c>
      <c r="X595" s="70">
        <f t="shared" si="109"/>
        <v>1913.0250000000001</v>
      </c>
      <c r="Y595" s="70">
        <f t="shared" si="117"/>
        <v>14160.687496</v>
      </c>
    </row>
    <row r="596" spans="1:25" x14ac:dyDescent="0.3">
      <c r="A596" s="4">
        <v>97</v>
      </c>
      <c r="B596" s="54">
        <v>2173</v>
      </c>
      <c r="C596" s="52" t="s">
        <v>2203</v>
      </c>
      <c r="D596" s="58" t="s">
        <v>141</v>
      </c>
      <c r="E596" s="7">
        <v>43497</v>
      </c>
      <c r="F596" s="5" t="str">
        <f t="shared" si="110"/>
        <v>N/A</v>
      </c>
      <c r="G596" s="6" t="s">
        <v>131</v>
      </c>
      <c r="H596" s="8" t="s">
        <v>132</v>
      </c>
      <c r="I596" s="8" t="s">
        <v>53</v>
      </c>
      <c r="J596" s="5" t="s">
        <v>13</v>
      </c>
      <c r="K596" s="5" t="str">
        <f t="shared" si="112"/>
        <v>1 1 04 1 PR05 61</v>
      </c>
      <c r="L596" s="21" t="s">
        <v>1015</v>
      </c>
      <c r="M596" s="22">
        <v>16635</v>
      </c>
      <c r="N596" s="22">
        <v>1128</v>
      </c>
      <c r="O596" s="22">
        <v>903</v>
      </c>
      <c r="P596" s="22">
        <f t="shared" si="113"/>
        <v>18666</v>
      </c>
      <c r="Q596" s="22">
        <v>17335</v>
      </c>
      <c r="R596" s="22">
        <v>19366</v>
      </c>
      <c r="S596" s="22">
        <f t="shared" si="114"/>
        <v>700</v>
      </c>
      <c r="T596" s="76">
        <f t="shared" si="115"/>
        <v>4.0380732621863286E-2</v>
      </c>
      <c r="U596" s="64">
        <v>0</v>
      </c>
      <c r="V596" s="74">
        <f t="shared" si="111"/>
        <v>17538</v>
      </c>
      <c r="W596" s="70">
        <f t="shared" si="116"/>
        <v>2161.9675040000002</v>
      </c>
      <c r="X596" s="70">
        <f t="shared" si="109"/>
        <v>1913.0250000000001</v>
      </c>
      <c r="Y596" s="70">
        <f t="shared" si="117"/>
        <v>13463.007496</v>
      </c>
    </row>
    <row r="597" spans="1:25" x14ac:dyDescent="0.3">
      <c r="A597" s="4">
        <v>98</v>
      </c>
      <c r="B597" s="54">
        <v>2051</v>
      </c>
      <c r="C597" s="52" t="s">
        <v>2204</v>
      </c>
      <c r="D597" s="59" t="s">
        <v>167</v>
      </c>
      <c r="E597" s="7">
        <v>43983</v>
      </c>
      <c r="F597" s="5" t="str">
        <f>IFERROR(VLOOKUP(#REF!,SINDICATO,5,FALSE),"N/A")</f>
        <v>N/A</v>
      </c>
      <c r="G597" s="6" t="s">
        <v>131</v>
      </c>
      <c r="H597" s="8" t="s">
        <v>158</v>
      </c>
      <c r="I597" s="8" t="s">
        <v>53</v>
      </c>
      <c r="J597" s="5" t="s">
        <v>13</v>
      </c>
      <c r="K597" s="5" t="str">
        <f t="shared" si="112"/>
        <v>1 1 04 2 PR12 75</v>
      </c>
      <c r="L597" s="21" t="s">
        <v>1015</v>
      </c>
      <c r="M597" s="22">
        <v>16635</v>
      </c>
      <c r="N597" s="22">
        <v>1128</v>
      </c>
      <c r="O597" s="22">
        <v>903</v>
      </c>
      <c r="P597" s="22">
        <f t="shared" si="113"/>
        <v>18666</v>
      </c>
      <c r="Q597" s="22">
        <v>17335</v>
      </c>
      <c r="R597" s="22">
        <v>19366</v>
      </c>
      <c r="S597" s="22">
        <f t="shared" si="114"/>
        <v>700</v>
      </c>
      <c r="T597" s="76">
        <f t="shared" si="115"/>
        <v>4.0380732621863286E-2</v>
      </c>
      <c r="U597" s="64">
        <v>0</v>
      </c>
      <c r="V597" s="74">
        <f t="shared" si="111"/>
        <v>17538</v>
      </c>
      <c r="W597" s="70">
        <f t="shared" si="116"/>
        <v>2161.9675040000002</v>
      </c>
      <c r="X597" s="70">
        <f t="shared" si="109"/>
        <v>1913.0250000000001</v>
      </c>
      <c r="Y597" s="70">
        <f t="shared" si="117"/>
        <v>13463.007496</v>
      </c>
    </row>
    <row r="598" spans="1:25" x14ac:dyDescent="0.3">
      <c r="A598" s="4">
        <v>117</v>
      </c>
      <c r="B598" s="54">
        <v>1390</v>
      </c>
      <c r="C598" s="52" t="s">
        <v>2218</v>
      </c>
      <c r="D598" s="58" t="s">
        <v>163</v>
      </c>
      <c r="E598" s="7">
        <v>43440</v>
      </c>
      <c r="F598" s="5" t="str">
        <f t="shared" ref="F598:F610" si="118">IFERROR(VLOOKUP(B598,SINDICATO,5,FALSE),"N/A")</f>
        <v>N/A</v>
      </c>
      <c r="G598" s="8" t="s">
        <v>131</v>
      </c>
      <c r="H598" s="6" t="s">
        <v>158</v>
      </c>
      <c r="I598" s="8" t="s">
        <v>53</v>
      </c>
      <c r="J598" s="5" t="s">
        <v>13</v>
      </c>
      <c r="K598" s="5" t="str">
        <f t="shared" si="112"/>
        <v>1 1 04 2 PR12 75</v>
      </c>
      <c r="L598" s="21" t="s">
        <v>1015</v>
      </c>
      <c r="M598" s="22">
        <v>16635</v>
      </c>
      <c r="N598" s="22">
        <v>1128</v>
      </c>
      <c r="O598" s="22">
        <v>903</v>
      </c>
      <c r="P598" s="22">
        <f t="shared" si="113"/>
        <v>18666</v>
      </c>
      <c r="Q598" s="22">
        <v>17335</v>
      </c>
      <c r="R598" s="22">
        <v>19366</v>
      </c>
      <c r="S598" s="22">
        <f t="shared" si="114"/>
        <v>700</v>
      </c>
      <c r="T598" s="76">
        <f t="shared" si="115"/>
        <v>4.0380732621863286E-2</v>
      </c>
      <c r="U598" s="64">
        <v>0</v>
      </c>
      <c r="V598" s="74">
        <f t="shared" si="111"/>
        <v>17538</v>
      </c>
      <c r="W598" s="70">
        <f t="shared" si="116"/>
        <v>2161.9675040000002</v>
      </c>
      <c r="X598" s="70">
        <f t="shared" si="109"/>
        <v>1913.0250000000001</v>
      </c>
      <c r="Y598" s="70">
        <f t="shared" si="117"/>
        <v>13463.007496</v>
      </c>
    </row>
    <row r="599" spans="1:25" x14ac:dyDescent="0.3">
      <c r="A599" s="4">
        <v>118</v>
      </c>
      <c r="B599" s="54">
        <v>1847</v>
      </c>
      <c r="C599" s="52" t="s">
        <v>2219</v>
      </c>
      <c r="D599" s="59" t="s">
        <v>164</v>
      </c>
      <c r="E599" s="7">
        <v>43440</v>
      </c>
      <c r="F599" s="5" t="str">
        <f t="shared" si="118"/>
        <v>N/A</v>
      </c>
      <c r="G599" s="8" t="s">
        <v>131</v>
      </c>
      <c r="H599" s="6" t="s">
        <v>158</v>
      </c>
      <c r="I599" s="8" t="s">
        <v>53</v>
      </c>
      <c r="J599" s="5" t="s">
        <v>13</v>
      </c>
      <c r="K599" s="5" t="str">
        <f t="shared" si="112"/>
        <v>1 1 04 2 PR12 75</v>
      </c>
      <c r="L599" s="21" t="s">
        <v>1015</v>
      </c>
      <c r="M599" s="22">
        <v>16635</v>
      </c>
      <c r="N599" s="22">
        <v>1128</v>
      </c>
      <c r="O599" s="22">
        <v>903</v>
      </c>
      <c r="P599" s="22">
        <f t="shared" si="113"/>
        <v>18666</v>
      </c>
      <c r="Q599" s="22">
        <v>17335</v>
      </c>
      <c r="R599" s="22">
        <v>19366</v>
      </c>
      <c r="S599" s="22">
        <f t="shared" si="114"/>
        <v>700</v>
      </c>
      <c r="T599" s="76">
        <f t="shared" si="115"/>
        <v>4.0380732621863286E-2</v>
      </c>
      <c r="U599" s="64">
        <v>0</v>
      </c>
      <c r="V599" s="74">
        <f t="shared" si="111"/>
        <v>17538</v>
      </c>
      <c r="W599" s="70">
        <f t="shared" si="116"/>
        <v>2161.9675040000002</v>
      </c>
      <c r="X599" s="70">
        <f t="shared" si="109"/>
        <v>1913.0250000000001</v>
      </c>
      <c r="Y599" s="70">
        <f t="shared" si="117"/>
        <v>13463.007496</v>
      </c>
    </row>
    <row r="600" spans="1:25" x14ac:dyDescent="0.3">
      <c r="A600" s="4">
        <v>119</v>
      </c>
      <c r="B600" s="54">
        <v>113</v>
      </c>
      <c r="C600" s="52" t="s">
        <v>2220</v>
      </c>
      <c r="D600" s="59" t="s">
        <v>165</v>
      </c>
      <c r="E600" s="7">
        <v>33420</v>
      </c>
      <c r="F600" s="5" t="str">
        <f t="shared" si="118"/>
        <v>SIEIPEJAL</v>
      </c>
      <c r="G600" s="8" t="s">
        <v>131</v>
      </c>
      <c r="H600" s="6" t="s">
        <v>158</v>
      </c>
      <c r="I600" s="8" t="s">
        <v>26</v>
      </c>
      <c r="J600" s="5" t="s">
        <v>39</v>
      </c>
      <c r="K600" s="5" t="str">
        <f t="shared" si="112"/>
        <v>1 1 04 2 PR12 75</v>
      </c>
      <c r="L600" s="21" t="s">
        <v>1015</v>
      </c>
      <c r="M600" s="22">
        <v>16635</v>
      </c>
      <c r="N600" s="22">
        <v>1128</v>
      </c>
      <c r="O600" s="22">
        <v>903</v>
      </c>
      <c r="P600" s="22">
        <f t="shared" si="113"/>
        <v>18666</v>
      </c>
      <c r="Q600" s="22">
        <v>17335</v>
      </c>
      <c r="R600" s="22">
        <v>19366</v>
      </c>
      <c r="S600" s="22">
        <f t="shared" si="114"/>
        <v>700</v>
      </c>
      <c r="T600" s="76">
        <f t="shared" si="115"/>
        <v>4.0380732621863286E-2</v>
      </c>
      <c r="U600" s="64">
        <v>850</v>
      </c>
      <c r="V600" s="74">
        <f t="shared" si="111"/>
        <v>18388</v>
      </c>
      <c r="W600" s="70">
        <f t="shared" si="116"/>
        <v>2314.2875039999999</v>
      </c>
      <c r="X600" s="70">
        <f t="shared" si="109"/>
        <v>1913.0250000000001</v>
      </c>
      <c r="Y600" s="70">
        <f t="shared" si="117"/>
        <v>14160.687496</v>
      </c>
    </row>
    <row r="601" spans="1:25" x14ac:dyDescent="0.3">
      <c r="A601" s="4">
        <v>187</v>
      </c>
      <c r="B601" s="54">
        <v>2043</v>
      </c>
      <c r="C601" s="52" t="s">
        <v>2282</v>
      </c>
      <c r="D601" s="59" t="s">
        <v>259</v>
      </c>
      <c r="E601" s="7">
        <v>43440</v>
      </c>
      <c r="F601" s="5" t="str">
        <f t="shared" si="118"/>
        <v>N/A</v>
      </c>
      <c r="G601" s="8" t="s">
        <v>180</v>
      </c>
      <c r="H601" s="6" t="s">
        <v>247</v>
      </c>
      <c r="I601" s="8" t="s">
        <v>123</v>
      </c>
      <c r="J601" s="5" t="s">
        <v>13</v>
      </c>
      <c r="K601" s="5" t="str">
        <f t="shared" si="112"/>
        <v>1 1 05 2 PR09 68</v>
      </c>
      <c r="L601" s="21" t="s">
        <v>1015</v>
      </c>
      <c r="M601" s="22">
        <v>16635</v>
      </c>
      <c r="N601" s="22">
        <v>1128</v>
      </c>
      <c r="O601" s="22">
        <v>903</v>
      </c>
      <c r="P601" s="22">
        <f t="shared" si="113"/>
        <v>18666</v>
      </c>
      <c r="Q601" s="22">
        <v>17335</v>
      </c>
      <c r="R601" s="22">
        <v>19366</v>
      </c>
      <c r="S601" s="22">
        <f t="shared" si="114"/>
        <v>700</v>
      </c>
      <c r="T601" s="76">
        <f t="shared" si="115"/>
        <v>4.0380732621863286E-2</v>
      </c>
      <c r="U601" s="64">
        <v>0</v>
      </c>
      <c r="V601" s="74">
        <f t="shared" si="111"/>
        <v>17538</v>
      </c>
      <c r="W601" s="70">
        <f t="shared" si="116"/>
        <v>2161.9675040000002</v>
      </c>
      <c r="X601" s="70">
        <f t="shared" si="109"/>
        <v>1913.0250000000001</v>
      </c>
      <c r="Y601" s="70">
        <f t="shared" si="117"/>
        <v>13463.007496</v>
      </c>
    </row>
    <row r="602" spans="1:25" x14ac:dyDescent="0.3">
      <c r="A602" s="4">
        <v>247</v>
      </c>
      <c r="B602" s="54">
        <v>0</v>
      </c>
      <c r="C602" s="52" t="s">
        <v>2082</v>
      </c>
      <c r="D602" s="58" t="s">
        <v>16</v>
      </c>
      <c r="E602" s="7">
        <v>43830</v>
      </c>
      <c r="F602" s="5" t="str">
        <f t="shared" si="118"/>
        <v>N/A</v>
      </c>
      <c r="G602" s="8" t="s">
        <v>180</v>
      </c>
      <c r="H602" s="8" t="s">
        <v>329</v>
      </c>
      <c r="I602" s="8" t="s">
        <v>335</v>
      </c>
      <c r="J602" s="5" t="s">
        <v>13</v>
      </c>
      <c r="K602" s="5" t="str">
        <f t="shared" si="112"/>
        <v>1 1 05 2 PR28 81</v>
      </c>
      <c r="L602" s="21" t="s">
        <v>1015</v>
      </c>
      <c r="M602" s="22">
        <v>16635</v>
      </c>
      <c r="N602" s="22">
        <v>1128</v>
      </c>
      <c r="O602" s="22">
        <v>903</v>
      </c>
      <c r="P602" s="22">
        <f t="shared" si="113"/>
        <v>18666</v>
      </c>
      <c r="Q602" s="22">
        <v>17335</v>
      </c>
      <c r="R602" s="22">
        <v>19366</v>
      </c>
      <c r="S602" s="22">
        <f t="shared" si="114"/>
        <v>700</v>
      </c>
      <c r="T602" s="76">
        <f t="shared" si="115"/>
        <v>4.0380732621863286E-2</v>
      </c>
      <c r="U602" s="64">
        <v>0</v>
      </c>
      <c r="V602" s="74">
        <f t="shared" si="111"/>
        <v>17538</v>
      </c>
      <c r="W602" s="70">
        <f t="shared" si="116"/>
        <v>2161.9675040000002</v>
      </c>
      <c r="X602" s="70">
        <f t="shared" si="109"/>
        <v>1913.0250000000001</v>
      </c>
      <c r="Y602" s="70">
        <f t="shared" si="117"/>
        <v>13463.007496</v>
      </c>
    </row>
    <row r="603" spans="1:25" x14ac:dyDescent="0.3">
      <c r="A603" s="4">
        <v>280</v>
      </c>
      <c r="B603" s="54">
        <v>2038</v>
      </c>
      <c r="C603" s="52" t="s">
        <v>2367</v>
      </c>
      <c r="D603" s="58" t="s">
        <v>376</v>
      </c>
      <c r="E603" s="7">
        <v>43584</v>
      </c>
      <c r="F603" s="5" t="str">
        <f t="shared" si="118"/>
        <v>N/A</v>
      </c>
      <c r="G603" s="8" t="s">
        <v>357</v>
      </c>
      <c r="H603" s="8" t="s">
        <v>358</v>
      </c>
      <c r="I603" s="8" t="s">
        <v>335</v>
      </c>
      <c r="J603" s="5" t="s">
        <v>13</v>
      </c>
      <c r="K603" s="5" t="str">
        <f t="shared" si="112"/>
        <v>1 1 06 1 PR03 56</v>
      </c>
      <c r="L603" s="21" t="s">
        <v>1015</v>
      </c>
      <c r="M603" s="22">
        <v>16635</v>
      </c>
      <c r="N603" s="22">
        <v>1128</v>
      </c>
      <c r="O603" s="22">
        <v>903</v>
      </c>
      <c r="P603" s="22">
        <f t="shared" si="113"/>
        <v>18666</v>
      </c>
      <c r="Q603" s="22">
        <v>17335</v>
      </c>
      <c r="R603" s="22">
        <v>19366</v>
      </c>
      <c r="S603" s="22">
        <f t="shared" si="114"/>
        <v>700</v>
      </c>
      <c r="T603" s="76">
        <f t="shared" si="115"/>
        <v>4.0380732621863286E-2</v>
      </c>
      <c r="U603" s="64">
        <v>0</v>
      </c>
      <c r="V603" s="74">
        <f t="shared" si="111"/>
        <v>17538</v>
      </c>
      <c r="W603" s="70">
        <f t="shared" si="116"/>
        <v>2161.9675040000002</v>
      </c>
      <c r="X603" s="70">
        <f t="shared" si="109"/>
        <v>1913.0250000000001</v>
      </c>
      <c r="Y603" s="70">
        <f t="shared" si="117"/>
        <v>13463.007496</v>
      </c>
    </row>
    <row r="604" spans="1:25" x14ac:dyDescent="0.3">
      <c r="A604" s="4">
        <v>281</v>
      </c>
      <c r="B604" s="54">
        <v>1327</v>
      </c>
      <c r="C604" s="52" t="s">
        <v>2368</v>
      </c>
      <c r="D604" s="59" t="s">
        <v>377</v>
      </c>
      <c r="E604" s="7">
        <v>40336</v>
      </c>
      <c r="F604" s="5" t="str">
        <f t="shared" si="118"/>
        <v>STIPEJAL</v>
      </c>
      <c r="G604" s="8" t="s">
        <v>357</v>
      </c>
      <c r="H604" s="8" t="s">
        <v>358</v>
      </c>
      <c r="I604" s="8" t="s">
        <v>26</v>
      </c>
      <c r="J604" s="5" t="s">
        <v>39</v>
      </c>
      <c r="K604" s="5" t="str">
        <f t="shared" si="112"/>
        <v>1 1 06 1 PR03 56</v>
      </c>
      <c r="L604" s="21" t="s">
        <v>1015</v>
      </c>
      <c r="M604" s="22">
        <v>16635</v>
      </c>
      <c r="N604" s="22">
        <v>1128</v>
      </c>
      <c r="O604" s="22">
        <v>903</v>
      </c>
      <c r="P604" s="22">
        <f t="shared" si="113"/>
        <v>18666</v>
      </c>
      <c r="Q604" s="22">
        <v>17335</v>
      </c>
      <c r="R604" s="22">
        <v>19366</v>
      </c>
      <c r="S604" s="22">
        <f t="shared" si="114"/>
        <v>700</v>
      </c>
      <c r="T604" s="76">
        <f t="shared" si="115"/>
        <v>4.0380732621863286E-2</v>
      </c>
      <c r="U604" s="64">
        <v>425</v>
      </c>
      <c r="V604" s="74">
        <f t="shared" si="111"/>
        <v>17963</v>
      </c>
      <c r="W604" s="70">
        <f t="shared" si="116"/>
        <v>2238.127504</v>
      </c>
      <c r="X604" s="70">
        <f t="shared" si="109"/>
        <v>1913.0250000000001</v>
      </c>
      <c r="Y604" s="70">
        <f t="shared" si="117"/>
        <v>13811.847496</v>
      </c>
    </row>
    <row r="605" spans="1:25" x14ac:dyDescent="0.3">
      <c r="A605" s="4">
        <v>288</v>
      </c>
      <c r="B605" s="54">
        <v>735</v>
      </c>
      <c r="C605" s="52" t="s">
        <v>2373</v>
      </c>
      <c r="D605" s="58" t="s">
        <v>388</v>
      </c>
      <c r="E605" s="7">
        <v>37226</v>
      </c>
      <c r="F605" s="5" t="str">
        <f t="shared" si="118"/>
        <v>STIPEJAL</v>
      </c>
      <c r="G605" s="8" t="s">
        <v>357</v>
      </c>
      <c r="H605" s="8" t="s">
        <v>384</v>
      </c>
      <c r="I605" s="8" t="s">
        <v>33</v>
      </c>
      <c r="J605" s="5" t="s">
        <v>39</v>
      </c>
      <c r="K605" s="5" t="str">
        <f t="shared" si="112"/>
        <v>1 1 06 1 PR05 60</v>
      </c>
      <c r="L605" s="21" t="s">
        <v>1015</v>
      </c>
      <c r="M605" s="22">
        <v>16635</v>
      </c>
      <c r="N605" s="22">
        <v>1128</v>
      </c>
      <c r="O605" s="22">
        <v>903</v>
      </c>
      <c r="P605" s="22">
        <f t="shared" si="113"/>
        <v>18666</v>
      </c>
      <c r="Q605" s="22">
        <v>17335</v>
      </c>
      <c r="R605" s="22">
        <v>19366</v>
      </c>
      <c r="S605" s="22">
        <f t="shared" si="114"/>
        <v>700</v>
      </c>
      <c r="T605" s="76">
        <f t="shared" si="115"/>
        <v>4.0380732621863286E-2</v>
      </c>
      <c r="U605" s="64">
        <v>566</v>
      </c>
      <c r="V605" s="74">
        <f t="shared" si="111"/>
        <v>18104</v>
      </c>
      <c r="W605" s="70">
        <f t="shared" si="116"/>
        <v>2263.3947040000003</v>
      </c>
      <c r="X605" s="70">
        <f t="shared" si="109"/>
        <v>1913.0250000000001</v>
      </c>
      <c r="Y605" s="70">
        <f t="shared" si="117"/>
        <v>13927.580296</v>
      </c>
    </row>
    <row r="606" spans="1:25" x14ac:dyDescent="0.3">
      <c r="A606" s="4">
        <v>289</v>
      </c>
      <c r="B606" s="54">
        <v>1037</v>
      </c>
      <c r="C606" s="52" t="s">
        <v>2374</v>
      </c>
      <c r="D606" s="58" t="s">
        <v>389</v>
      </c>
      <c r="E606" s="7">
        <v>38582</v>
      </c>
      <c r="F606" s="5" t="str">
        <f t="shared" si="118"/>
        <v>STIPEJAL</v>
      </c>
      <c r="G606" s="8" t="s">
        <v>357</v>
      </c>
      <c r="H606" s="8" t="s">
        <v>384</v>
      </c>
      <c r="I606" s="8" t="s">
        <v>33</v>
      </c>
      <c r="J606" s="5" t="s">
        <v>39</v>
      </c>
      <c r="K606" s="5" t="str">
        <f t="shared" si="112"/>
        <v>1 1 06 1 PR05 60</v>
      </c>
      <c r="L606" s="21" t="s">
        <v>1015</v>
      </c>
      <c r="M606" s="22">
        <v>16635</v>
      </c>
      <c r="N606" s="22">
        <v>1128</v>
      </c>
      <c r="O606" s="22">
        <v>903</v>
      </c>
      <c r="P606" s="22">
        <f t="shared" si="113"/>
        <v>18666</v>
      </c>
      <c r="Q606" s="22">
        <v>17335</v>
      </c>
      <c r="R606" s="22">
        <v>19366</v>
      </c>
      <c r="S606" s="22">
        <f t="shared" si="114"/>
        <v>700</v>
      </c>
      <c r="T606" s="76">
        <f t="shared" si="115"/>
        <v>4.0380732621863286E-2</v>
      </c>
      <c r="U606" s="64">
        <v>566</v>
      </c>
      <c r="V606" s="74">
        <f t="shared" si="111"/>
        <v>18104</v>
      </c>
      <c r="W606" s="70">
        <f t="shared" si="116"/>
        <v>2263.3947040000003</v>
      </c>
      <c r="X606" s="70">
        <f t="shared" si="109"/>
        <v>1913.0250000000001</v>
      </c>
      <c r="Y606" s="70">
        <f t="shared" si="117"/>
        <v>13927.580296</v>
      </c>
    </row>
    <row r="607" spans="1:25" x14ac:dyDescent="0.3">
      <c r="A607" s="4">
        <v>330</v>
      </c>
      <c r="B607" s="54">
        <v>389</v>
      </c>
      <c r="C607" s="52" t="s">
        <v>2411</v>
      </c>
      <c r="D607" s="58" t="s">
        <v>438</v>
      </c>
      <c r="E607" s="7">
        <v>39363</v>
      </c>
      <c r="F607" s="5" t="str">
        <f t="shared" si="118"/>
        <v>N/A</v>
      </c>
      <c r="G607" s="8" t="s">
        <v>357</v>
      </c>
      <c r="H607" s="8" t="s">
        <v>433</v>
      </c>
      <c r="I607" s="8" t="s">
        <v>439</v>
      </c>
      <c r="J607" s="5" t="s">
        <v>13</v>
      </c>
      <c r="K607" s="5" t="str">
        <f t="shared" si="112"/>
        <v>1 1 06 2 PR06 62</v>
      </c>
      <c r="L607" s="21" t="s">
        <v>1015</v>
      </c>
      <c r="M607" s="22">
        <v>16635</v>
      </c>
      <c r="N607" s="22">
        <v>1128</v>
      </c>
      <c r="O607" s="22">
        <v>903</v>
      </c>
      <c r="P607" s="22">
        <f t="shared" si="113"/>
        <v>18666</v>
      </c>
      <c r="Q607" s="22">
        <v>17335</v>
      </c>
      <c r="R607" s="22">
        <v>19366</v>
      </c>
      <c r="S607" s="22">
        <f t="shared" si="114"/>
        <v>700</v>
      </c>
      <c r="T607" s="76">
        <f t="shared" si="115"/>
        <v>4.0380732621863286E-2</v>
      </c>
      <c r="U607" s="64">
        <v>425</v>
      </c>
      <c r="V607" s="74">
        <f t="shared" si="111"/>
        <v>17963</v>
      </c>
      <c r="W607" s="70">
        <f t="shared" si="116"/>
        <v>2238.127504</v>
      </c>
      <c r="X607" s="70">
        <f t="shared" si="109"/>
        <v>1913.0250000000001</v>
      </c>
      <c r="Y607" s="70">
        <f t="shared" si="117"/>
        <v>13811.847496</v>
      </c>
    </row>
    <row r="608" spans="1:25" x14ac:dyDescent="0.3">
      <c r="A608" s="4">
        <v>470</v>
      </c>
      <c r="B608" s="54">
        <v>2228</v>
      </c>
      <c r="C608" s="52" t="s">
        <v>2545</v>
      </c>
      <c r="D608" s="58" t="s">
        <v>608</v>
      </c>
      <c r="E608" s="7">
        <v>43497</v>
      </c>
      <c r="F608" s="5" t="str">
        <f t="shared" si="118"/>
        <v>N/A</v>
      </c>
      <c r="G608" s="8" t="s">
        <v>602</v>
      </c>
      <c r="H608" s="6" t="s">
        <v>603</v>
      </c>
      <c r="I608" s="8" t="s">
        <v>123</v>
      </c>
      <c r="J608" s="5" t="s">
        <v>13</v>
      </c>
      <c r="K608" s="5" t="str">
        <f t="shared" si="112"/>
        <v>1 2 08 3 PR16 82</v>
      </c>
      <c r="L608" s="21" t="s">
        <v>1015</v>
      </c>
      <c r="M608" s="22">
        <v>16635</v>
      </c>
      <c r="N608" s="22">
        <v>1128</v>
      </c>
      <c r="O608" s="22">
        <v>903</v>
      </c>
      <c r="P608" s="22">
        <f t="shared" si="113"/>
        <v>18666</v>
      </c>
      <c r="Q608" s="22">
        <v>17335</v>
      </c>
      <c r="R608" s="22">
        <v>19366</v>
      </c>
      <c r="S608" s="22">
        <f t="shared" si="114"/>
        <v>700</v>
      </c>
      <c r="T608" s="76">
        <f t="shared" si="115"/>
        <v>4.0380732621863286E-2</v>
      </c>
      <c r="U608" s="64">
        <v>0</v>
      </c>
      <c r="V608" s="74">
        <f t="shared" si="111"/>
        <v>17538</v>
      </c>
      <c r="W608" s="70">
        <f t="shared" si="116"/>
        <v>2161.9675040000002</v>
      </c>
      <c r="X608" s="70">
        <f t="shared" si="109"/>
        <v>1913.0250000000001</v>
      </c>
      <c r="Y608" s="70">
        <f t="shared" si="117"/>
        <v>13463.007496</v>
      </c>
    </row>
    <row r="609" spans="1:25" x14ac:dyDescent="0.3">
      <c r="A609" s="4">
        <v>129</v>
      </c>
      <c r="B609" s="54">
        <v>192</v>
      </c>
      <c r="C609" s="52" t="s">
        <v>2228</v>
      </c>
      <c r="D609" s="58" t="s">
        <v>175</v>
      </c>
      <c r="E609" s="7">
        <v>34627</v>
      </c>
      <c r="F609" s="5" t="str">
        <f t="shared" si="118"/>
        <v>SIEIPEJAL</v>
      </c>
      <c r="G609" s="8" t="s">
        <v>131</v>
      </c>
      <c r="H609" s="6" t="s">
        <v>158</v>
      </c>
      <c r="I609" s="8" t="s">
        <v>53</v>
      </c>
      <c r="J609" s="5" t="s">
        <v>39</v>
      </c>
      <c r="K609" s="5" t="str">
        <f t="shared" si="112"/>
        <v>1 1 04 2 PR12 75</v>
      </c>
      <c r="L609" s="21" t="s">
        <v>1210</v>
      </c>
      <c r="M609" s="22">
        <v>16662</v>
      </c>
      <c r="N609" s="22">
        <v>1000</v>
      </c>
      <c r="O609" s="22">
        <v>955</v>
      </c>
      <c r="P609" s="22">
        <f t="shared" si="113"/>
        <v>18617</v>
      </c>
      <c r="Q609" s="22">
        <v>17362</v>
      </c>
      <c r="R609" s="22">
        <v>19317</v>
      </c>
      <c r="S609" s="22">
        <f t="shared" si="114"/>
        <v>700</v>
      </c>
      <c r="T609" s="76">
        <f t="shared" si="115"/>
        <v>4.0317935721691046E-2</v>
      </c>
      <c r="U609" s="64">
        <v>850</v>
      </c>
      <c r="V609" s="74">
        <f t="shared" si="111"/>
        <v>18467</v>
      </c>
      <c r="W609" s="70">
        <f t="shared" si="116"/>
        <v>2328.4443040000001</v>
      </c>
      <c r="X609" s="70">
        <f t="shared" si="109"/>
        <v>1916.13</v>
      </c>
      <c r="Y609" s="70">
        <f t="shared" si="117"/>
        <v>14222.425695999998</v>
      </c>
    </row>
    <row r="610" spans="1:25" x14ac:dyDescent="0.3">
      <c r="A610" s="4">
        <v>220</v>
      </c>
      <c r="B610" s="54">
        <v>227</v>
      </c>
      <c r="C610" s="52" t="s">
        <v>2313</v>
      </c>
      <c r="D610" s="59" t="s">
        <v>297</v>
      </c>
      <c r="E610" s="7">
        <v>35004</v>
      </c>
      <c r="F610" s="5" t="str">
        <f t="shared" si="118"/>
        <v>STIPEJAL</v>
      </c>
      <c r="G610" s="8" t="s">
        <v>180</v>
      </c>
      <c r="H610" s="8" t="s">
        <v>271</v>
      </c>
      <c r="I610" s="8" t="s">
        <v>298</v>
      </c>
      <c r="J610" s="5" t="s">
        <v>39</v>
      </c>
      <c r="K610" s="5" t="str">
        <f t="shared" si="112"/>
        <v>1 1 05 2 PR15 80</v>
      </c>
      <c r="L610" s="21" t="s">
        <v>1210</v>
      </c>
      <c r="M610" s="22">
        <v>16662</v>
      </c>
      <c r="N610" s="22">
        <v>1000</v>
      </c>
      <c r="O610" s="22">
        <v>955</v>
      </c>
      <c r="P610" s="22">
        <f t="shared" si="113"/>
        <v>18617</v>
      </c>
      <c r="Q610" s="22">
        <v>17362</v>
      </c>
      <c r="R610" s="22">
        <v>19317</v>
      </c>
      <c r="S610" s="22">
        <f t="shared" si="114"/>
        <v>700</v>
      </c>
      <c r="T610" s="76">
        <f t="shared" si="115"/>
        <v>4.0317935721691046E-2</v>
      </c>
      <c r="U610" s="64">
        <v>850</v>
      </c>
      <c r="V610" s="74">
        <f t="shared" si="111"/>
        <v>18467</v>
      </c>
      <c r="W610" s="70">
        <f t="shared" si="116"/>
        <v>2328.4443040000001</v>
      </c>
      <c r="X610" s="70">
        <f t="shared" si="109"/>
        <v>1916.13</v>
      </c>
      <c r="Y610" s="70">
        <f t="shared" si="117"/>
        <v>14222.425695999998</v>
      </c>
    </row>
    <row r="611" spans="1:25" x14ac:dyDescent="0.3">
      <c r="A611" s="4">
        <v>308</v>
      </c>
      <c r="B611" s="54">
        <v>2441</v>
      </c>
      <c r="C611" s="52" t="s">
        <v>2104</v>
      </c>
      <c r="D611" s="58" t="s">
        <v>2930</v>
      </c>
      <c r="E611" s="7">
        <v>44302</v>
      </c>
      <c r="F611" s="5" t="str">
        <f>IFERROR(VLOOKUP(B616,SINDICATO,5,FALSE),"N/A")</f>
        <v>N/A</v>
      </c>
      <c r="G611" s="8" t="s">
        <v>357</v>
      </c>
      <c r="H611" s="9" t="s">
        <v>384</v>
      </c>
      <c r="I611" s="8" t="s">
        <v>410</v>
      </c>
      <c r="J611" s="5" t="s">
        <v>19</v>
      </c>
      <c r="K611" s="5" t="str">
        <f t="shared" si="112"/>
        <v>1 1 06 1 PR05 60</v>
      </c>
      <c r="L611" s="21" t="s">
        <v>1209</v>
      </c>
      <c r="M611" s="22">
        <v>14472</v>
      </c>
      <c r="N611" s="22">
        <v>0</v>
      </c>
      <c r="O611" s="22">
        <v>0</v>
      </c>
      <c r="P611" s="22">
        <f t="shared" si="113"/>
        <v>14472</v>
      </c>
      <c r="Q611" s="22">
        <v>15072</v>
      </c>
      <c r="R611" s="22">
        <v>15072</v>
      </c>
      <c r="S611" s="22">
        <f t="shared" si="114"/>
        <v>600</v>
      </c>
      <c r="T611" s="76">
        <f t="shared" si="115"/>
        <v>3.9808917197452227E-2</v>
      </c>
      <c r="U611" s="64">
        <v>0</v>
      </c>
      <c r="V611" s="74">
        <f t="shared" si="111"/>
        <v>14472</v>
      </c>
      <c r="W611" s="70">
        <f t="shared" si="116"/>
        <v>1612.5403040000001</v>
      </c>
      <c r="X611" s="70">
        <v>0</v>
      </c>
      <c r="Y611" s="70">
        <f t="shared" si="117"/>
        <v>12859.459696</v>
      </c>
    </row>
    <row r="612" spans="1:25" x14ac:dyDescent="0.3">
      <c r="A612" s="4">
        <v>383</v>
      </c>
      <c r="B612" s="54">
        <v>1593</v>
      </c>
      <c r="C612" s="52" t="s">
        <v>2461</v>
      </c>
      <c r="D612" s="58" t="s">
        <v>508</v>
      </c>
      <c r="E612" s="7">
        <v>41442</v>
      </c>
      <c r="F612" s="5" t="str">
        <f>IFERROR(VLOOKUP(B612,SINDICATO,5,FALSE),"N/A")</f>
        <v>N/A</v>
      </c>
      <c r="G612" s="8" t="s">
        <v>454</v>
      </c>
      <c r="H612" s="8" t="s">
        <v>499</v>
      </c>
      <c r="I612" s="8" t="s">
        <v>35</v>
      </c>
      <c r="J612" s="5" t="s">
        <v>19</v>
      </c>
      <c r="K612" s="5" t="str">
        <f t="shared" si="112"/>
        <v>1 1 07 2 PR07 92</v>
      </c>
      <c r="L612" s="21" t="s">
        <v>1209</v>
      </c>
      <c r="M612" s="22">
        <v>14472</v>
      </c>
      <c r="N612" s="22">
        <v>0</v>
      </c>
      <c r="O612" s="22">
        <v>0</v>
      </c>
      <c r="P612" s="22">
        <f t="shared" si="113"/>
        <v>14472</v>
      </c>
      <c r="Q612" s="22">
        <v>15072</v>
      </c>
      <c r="R612" s="22">
        <v>15072</v>
      </c>
      <c r="S612" s="22">
        <f t="shared" si="114"/>
        <v>600</v>
      </c>
      <c r="T612" s="76">
        <f t="shared" si="115"/>
        <v>3.9808917197452227E-2</v>
      </c>
      <c r="U612" s="64">
        <v>0</v>
      </c>
      <c r="V612" s="74">
        <f t="shared" si="111"/>
        <v>14472</v>
      </c>
      <c r="W612" s="70">
        <f t="shared" si="116"/>
        <v>1612.5403040000001</v>
      </c>
      <c r="X612" s="70">
        <v>0</v>
      </c>
      <c r="Y612" s="70">
        <f t="shared" si="117"/>
        <v>12859.459696</v>
      </c>
    </row>
    <row r="613" spans="1:25" x14ac:dyDescent="0.3">
      <c r="A613" s="4">
        <v>472</v>
      </c>
      <c r="B613" s="54">
        <v>1598</v>
      </c>
      <c r="C613" s="52" t="s">
        <v>2547</v>
      </c>
      <c r="D613" s="58" t="s">
        <v>610</v>
      </c>
      <c r="E613" s="7">
        <v>41456</v>
      </c>
      <c r="F613" s="5" t="str">
        <f>IFERROR(VLOOKUP(B613,SINDICATO,5,FALSE),"N/A")</f>
        <v>N/A</v>
      </c>
      <c r="G613" s="8" t="s">
        <v>602</v>
      </c>
      <c r="H613" s="8" t="s">
        <v>603</v>
      </c>
      <c r="I613" s="8" t="s">
        <v>35</v>
      </c>
      <c r="J613" s="5" t="s">
        <v>19</v>
      </c>
      <c r="K613" s="5" t="str">
        <f t="shared" si="112"/>
        <v>1 2 08 3 PR16 82</v>
      </c>
      <c r="L613" s="21" t="s">
        <v>1209</v>
      </c>
      <c r="M613" s="22">
        <v>14472</v>
      </c>
      <c r="N613" s="22">
        <v>0</v>
      </c>
      <c r="O613" s="22">
        <v>0</v>
      </c>
      <c r="P613" s="22">
        <f t="shared" si="113"/>
        <v>14472</v>
      </c>
      <c r="Q613" s="22">
        <v>15072</v>
      </c>
      <c r="R613" s="22">
        <v>15072</v>
      </c>
      <c r="S613" s="22">
        <f t="shared" si="114"/>
        <v>600</v>
      </c>
      <c r="T613" s="76">
        <f t="shared" si="115"/>
        <v>3.9808917197452227E-2</v>
      </c>
      <c r="U613" s="64">
        <v>0</v>
      </c>
      <c r="V613" s="74">
        <f t="shared" si="111"/>
        <v>14472</v>
      </c>
      <c r="W613" s="70">
        <f t="shared" si="116"/>
        <v>1612.5403040000001</v>
      </c>
      <c r="X613" s="70">
        <v>0</v>
      </c>
      <c r="Y613" s="70">
        <f t="shared" si="117"/>
        <v>12859.459696</v>
      </c>
    </row>
    <row r="614" spans="1:25" x14ac:dyDescent="0.3">
      <c r="A614" s="4">
        <v>487</v>
      </c>
      <c r="B614" s="54">
        <v>1640</v>
      </c>
      <c r="C614" s="52" t="s">
        <v>2561</v>
      </c>
      <c r="D614" s="59" t="s">
        <v>627</v>
      </c>
      <c r="E614" s="7">
        <v>41610</v>
      </c>
      <c r="F614" s="5" t="str">
        <f>IFERROR(VLOOKUP(B614,SINDICATO,5,FALSE),"N/A")</f>
        <v>N/A</v>
      </c>
      <c r="G614" s="6" t="s">
        <v>602</v>
      </c>
      <c r="H614" s="8" t="s">
        <v>624</v>
      </c>
      <c r="I614" s="9" t="s">
        <v>35</v>
      </c>
      <c r="J614" s="5" t="s">
        <v>19</v>
      </c>
      <c r="K614" s="5" t="str">
        <f t="shared" si="112"/>
        <v>1 2 08 3 PR17 83</v>
      </c>
      <c r="L614" s="21" t="s">
        <v>1209</v>
      </c>
      <c r="M614" s="22">
        <v>14472</v>
      </c>
      <c r="N614" s="22">
        <v>0</v>
      </c>
      <c r="O614" s="22">
        <v>0</v>
      </c>
      <c r="P614" s="22">
        <f t="shared" si="113"/>
        <v>14472</v>
      </c>
      <c r="Q614" s="22">
        <v>15072</v>
      </c>
      <c r="R614" s="22">
        <v>15072</v>
      </c>
      <c r="S614" s="22">
        <f t="shared" si="114"/>
        <v>600</v>
      </c>
      <c r="T614" s="76">
        <f t="shared" si="115"/>
        <v>3.9808917197452227E-2</v>
      </c>
      <c r="U614" s="64">
        <v>0</v>
      </c>
      <c r="V614" s="74">
        <f t="shared" si="111"/>
        <v>14472</v>
      </c>
      <c r="W614" s="70">
        <f t="shared" si="116"/>
        <v>1612.5403040000001</v>
      </c>
      <c r="X614" s="70">
        <v>0</v>
      </c>
      <c r="Y614" s="70">
        <f t="shared" si="117"/>
        <v>12859.459696</v>
      </c>
    </row>
    <row r="615" spans="1:25" x14ac:dyDescent="0.3">
      <c r="A615" s="4">
        <v>653</v>
      </c>
      <c r="B615" s="54">
        <v>1673</v>
      </c>
      <c r="C615" s="52" t="s">
        <v>2714</v>
      </c>
      <c r="D615" s="58" t="s">
        <v>819</v>
      </c>
      <c r="E615" s="7">
        <v>43497</v>
      </c>
      <c r="F615" s="5" t="str">
        <f>IFERROR(VLOOKUP(B615,SINDICATO,5,FALSE),"N/A")</f>
        <v>N/A</v>
      </c>
      <c r="G615" s="8" t="s">
        <v>807</v>
      </c>
      <c r="H615" s="8" t="s">
        <v>808</v>
      </c>
      <c r="I615" s="8" t="s">
        <v>667</v>
      </c>
      <c r="J615" s="5" t="s">
        <v>19</v>
      </c>
      <c r="K615" s="5" t="str">
        <f t="shared" si="112"/>
        <v>1 2 22 4 PR24 22</v>
      </c>
      <c r="L615" s="21" t="s">
        <v>1209</v>
      </c>
      <c r="M615" s="22">
        <v>14472</v>
      </c>
      <c r="N615" s="22">
        <v>0</v>
      </c>
      <c r="O615" s="22">
        <v>0</v>
      </c>
      <c r="P615" s="22">
        <f t="shared" si="113"/>
        <v>14472</v>
      </c>
      <c r="Q615" s="22">
        <v>15072</v>
      </c>
      <c r="R615" s="22">
        <v>15072</v>
      </c>
      <c r="S615" s="22">
        <f t="shared" si="114"/>
        <v>600</v>
      </c>
      <c r="T615" s="76">
        <f t="shared" si="115"/>
        <v>3.9808917197452227E-2</v>
      </c>
      <c r="U615" s="64">
        <v>0</v>
      </c>
      <c r="V615" s="74">
        <f t="shared" si="111"/>
        <v>14472</v>
      </c>
      <c r="W615" s="70">
        <f t="shared" si="116"/>
        <v>1612.5403040000001</v>
      </c>
      <c r="X615" s="70">
        <v>0</v>
      </c>
      <c r="Y615" s="70">
        <f t="shared" si="117"/>
        <v>12859.459696</v>
      </c>
    </row>
    <row r="616" spans="1:25" x14ac:dyDescent="0.3">
      <c r="A616" s="4">
        <v>722</v>
      </c>
      <c r="B616" s="54">
        <v>2026</v>
      </c>
      <c r="C616" s="52" t="s">
        <v>2060</v>
      </c>
      <c r="D616" s="58" t="s">
        <v>2010</v>
      </c>
      <c r="E616" s="7">
        <v>44152</v>
      </c>
      <c r="F616" s="5" t="str">
        <f>IFERROR(VLOOKUP(B616,SINDICATO,5,FALSE),"N/A")</f>
        <v>N/A</v>
      </c>
      <c r="G616" s="6" t="s">
        <v>807</v>
      </c>
      <c r="H616" s="6" t="s">
        <v>852</v>
      </c>
      <c r="I616" s="8" t="s">
        <v>864</v>
      </c>
      <c r="J616" s="5" t="s">
        <v>19</v>
      </c>
      <c r="K616" s="5" t="str">
        <f t="shared" si="112"/>
        <v>1 2 22 4 PR24 23</v>
      </c>
      <c r="L616" s="21" t="s">
        <v>1209</v>
      </c>
      <c r="M616" s="22">
        <v>14472</v>
      </c>
      <c r="N616" s="22">
        <v>0</v>
      </c>
      <c r="O616" s="22">
        <v>0</v>
      </c>
      <c r="P616" s="22">
        <f t="shared" si="113"/>
        <v>14472</v>
      </c>
      <c r="Q616" s="22">
        <v>15072</v>
      </c>
      <c r="R616" s="22">
        <v>15072</v>
      </c>
      <c r="S616" s="22">
        <f t="shared" si="114"/>
        <v>600</v>
      </c>
      <c r="T616" s="76">
        <f t="shared" si="115"/>
        <v>3.9808917197452227E-2</v>
      </c>
      <c r="U616" s="64">
        <v>0</v>
      </c>
      <c r="V616" s="74">
        <f t="shared" si="111"/>
        <v>14472</v>
      </c>
      <c r="W616" s="70">
        <f t="shared" si="116"/>
        <v>1612.5403040000001</v>
      </c>
      <c r="X616" s="70">
        <v>0</v>
      </c>
      <c r="Y616" s="70">
        <f t="shared" si="117"/>
        <v>12859.459696</v>
      </c>
    </row>
    <row r="617" spans="1:25" x14ac:dyDescent="0.3">
      <c r="A617" s="4">
        <v>723</v>
      </c>
      <c r="B617" s="54">
        <v>1911</v>
      </c>
      <c r="C617" s="52" t="s">
        <v>2061</v>
      </c>
      <c r="D617" s="58" t="s">
        <v>2001</v>
      </c>
      <c r="E617" s="7">
        <v>44141</v>
      </c>
      <c r="F617" s="5" t="s">
        <v>10</v>
      </c>
      <c r="G617" s="6" t="s">
        <v>807</v>
      </c>
      <c r="H617" s="6" t="s">
        <v>852</v>
      </c>
      <c r="I617" s="8" t="s">
        <v>655</v>
      </c>
      <c r="J617" s="5" t="s">
        <v>19</v>
      </c>
      <c r="K617" s="5" t="str">
        <f t="shared" si="112"/>
        <v>1 2 22 4 PR24 23</v>
      </c>
      <c r="L617" s="21" t="s">
        <v>1209</v>
      </c>
      <c r="M617" s="22">
        <v>14472</v>
      </c>
      <c r="N617" s="22"/>
      <c r="O617" s="22"/>
      <c r="P617" s="22">
        <f t="shared" si="113"/>
        <v>14472</v>
      </c>
      <c r="Q617" s="22">
        <v>15072</v>
      </c>
      <c r="R617" s="22">
        <v>15072</v>
      </c>
      <c r="S617" s="22">
        <f t="shared" si="114"/>
        <v>600</v>
      </c>
      <c r="T617" s="76">
        <f t="shared" si="115"/>
        <v>3.9808917197452227E-2</v>
      </c>
      <c r="U617" s="64">
        <v>0</v>
      </c>
      <c r="V617" s="74">
        <f t="shared" si="111"/>
        <v>14472</v>
      </c>
      <c r="W617" s="70">
        <f t="shared" si="116"/>
        <v>1612.5403040000001</v>
      </c>
      <c r="X617" s="70">
        <v>0</v>
      </c>
      <c r="Y617" s="70">
        <f t="shared" si="117"/>
        <v>12859.459696</v>
      </c>
    </row>
    <row r="618" spans="1:25" x14ac:dyDescent="0.3">
      <c r="A618" s="4">
        <v>724</v>
      </c>
      <c r="B618" s="54">
        <v>0</v>
      </c>
      <c r="C618" s="52" t="s">
        <v>2062</v>
      </c>
      <c r="D618" s="58" t="s">
        <v>16</v>
      </c>
      <c r="E618" s="7">
        <v>43830</v>
      </c>
      <c r="F618" s="5" t="s">
        <v>10</v>
      </c>
      <c r="G618" s="6" t="s">
        <v>807</v>
      </c>
      <c r="H618" s="6" t="s">
        <v>852</v>
      </c>
      <c r="I618" s="8" t="s">
        <v>655</v>
      </c>
      <c r="J618" s="5" t="s">
        <v>19</v>
      </c>
      <c r="K618" s="5" t="str">
        <f t="shared" si="112"/>
        <v>1 2 22 4 PR24 23</v>
      </c>
      <c r="L618" s="21" t="s">
        <v>1209</v>
      </c>
      <c r="M618" s="22">
        <v>14472</v>
      </c>
      <c r="N618" s="22"/>
      <c r="O618" s="22"/>
      <c r="P618" s="22">
        <f t="shared" si="113"/>
        <v>14472</v>
      </c>
      <c r="Q618" s="22">
        <v>15072</v>
      </c>
      <c r="R618" s="22">
        <v>15072</v>
      </c>
      <c r="S618" s="22">
        <f t="shared" si="114"/>
        <v>600</v>
      </c>
      <c r="T618" s="76">
        <f t="shared" si="115"/>
        <v>3.9808917197452227E-2</v>
      </c>
      <c r="U618" s="64">
        <v>0</v>
      </c>
      <c r="V618" s="74">
        <f t="shared" si="111"/>
        <v>14472</v>
      </c>
      <c r="W618" s="70">
        <f t="shared" si="116"/>
        <v>1612.5403040000001</v>
      </c>
      <c r="X618" s="70">
        <v>0</v>
      </c>
      <c r="Y618" s="70">
        <f t="shared" si="117"/>
        <v>12859.459696</v>
      </c>
    </row>
    <row r="619" spans="1:25" x14ac:dyDescent="0.3">
      <c r="A619" s="4">
        <v>766</v>
      </c>
      <c r="B619" s="54">
        <v>1821</v>
      </c>
      <c r="C619" s="52" t="s">
        <v>2808</v>
      </c>
      <c r="D619" s="59" t="s">
        <v>922</v>
      </c>
      <c r="E619" s="7">
        <v>42156</v>
      </c>
      <c r="F619" s="5" t="str">
        <f>IFERROR(VLOOKUP(B619,SINDICATO,5,FALSE),"N/A")</f>
        <v>N/A</v>
      </c>
      <c r="G619" s="6" t="s">
        <v>807</v>
      </c>
      <c r="H619" s="8" t="s">
        <v>908</v>
      </c>
      <c r="I619" s="8" t="s">
        <v>864</v>
      </c>
      <c r="J619" s="5" t="s">
        <v>19</v>
      </c>
      <c r="K619" s="5" t="str">
        <f t="shared" si="112"/>
        <v>1 2 22 4 PR24 24</v>
      </c>
      <c r="L619" s="21" t="s">
        <v>1209</v>
      </c>
      <c r="M619" s="22">
        <v>14472</v>
      </c>
      <c r="N619" s="22">
        <v>0</v>
      </c>
      <c r="O619" s="22">
        <v>0</v>
      </c>
      <c r="P619" s="22">
        <f t="shared" si="113"/>
        <v>14472</v>
      </c>
      <c r="Q619" s="22">
        <v>15072</v>
      </c>
      <c r="R619" s="22">
        <v>15072</v>
      </c>
      <c r="S619" s="22">
        <f t="shared" si="114"/>
        <v>600</v>
      </c>
      <c r="T619" s="76">
        <f t="shared" si="115"/>
        <v>3.9808917197452227E-2</v>
      </c>
      <c r="U619" s="64">
        <v>0</v>
      </c>
      <c r="V619" s="74">
        <f t="shared" si="111"/>
        <v>14472</v>
      </c>
      <c r="W619" s="70">
        <f t="shared" si="116"/>
        <v>1612.5403040000001</v>
      </c>
      <c r="X619" s="70">
        <v>0</v>
      </c>
      <c r="Y619" s="70">
        <f t="shared" si="117"/>
        <v>12859.459696</v>
      </c>
    </row>
    <row r="620" spans="1:25" x14ac:dyDescent="0.3">
      <c r="A620" s="4">
        <v>767</v>
      </c>
      <c r="B620" s="54">
        <v>2190</v>
      </c>
      <c r="C620" s="52" t="s">
        <v>2809</v>
      </c>
      <c r="D620" s="59" t="s">
        <v>923</v>
      </c>
      <c r="E620" s="7">
        <v>43467</v>
      </c>
      <c r="F620" s="5" t="str">
        <f>IFERROR(VLOOKUP(B620,SINDICATO,5,FALSE),"N/A")</f>
        <v>N/A</v>
      </c>
      <c r="G620" s="6" t="s">
        <v>807</v>
      </c>
      <c r="H620" s="8" t="s">
        <v>908</v>
      </c>
      <c r="I620" s="8" t="s">
        <v>924</v>
      </c>
      <c r="J620" s="5" t="s">
        <v>19</v>
      </c>
      <c r="K620" s="5" t="str">
        <f t="shared" si="112"/>
        <v>1 2 22 4 PR24 24</v>
      </c>
      <c r="L620" s="21" t="s">
        <v>1209</v>
      </c>
      <c r="M620" s="22">
        <v>14472</v>
      </c>
      <c r="N620" s="22">
        <v>0</v>
      </c>
      <c r="O620" s="22">
        <v>0</v>
      </c>
      <c r="P620" s="22">
        <f t="shared" si="113"/>
        <v>14472</v>
      </c>
      <c r="Q620" s="22">
        <v>15072</v>
      </c>
      <c r="R620" s="22">
        <v>15072</v>
      </c>
      <c r="S620" s="22">
        <f t="shared" si="114"/>
        <v>600</v>
      </c>
      <c r="T620" s="76">
        <f t="shared" si="115"/>
        <v>3.9808917197452227E-2</v>
      </c>
      <c r="U620" s="64">
        <v>0</v>
      </c>
      <c r="V620" s="74">
        <f t="shared" si="111"/>
        <v>14472</v>
      </c>
      <c r="W620" s="70">
        <f t="shared" si="116"/>
        <v>1612.5403040000001</v>
      </c>
      <c r="X620" s="70">
        <v>0</v>
      </c>
      <c r="Y620" s="70">
        <f t="shared" si="117"/>
        <v>12859.459696</v>
      </c>
    </row>
    <row r="621" spans="1:25" x14ac:dyDescent="0.3">
      <c r="A621" s="4">
        <v>768</v>
      </c>
      <c r="B621" s="54">
        <v>1670</v>
      </c>
      <c r="C621" s="52" t="s">
        <v>2810</v>
      </c>
      <c r="D621" s="58" t="s">
        <v>1956</v>
      </c>
      <c r="E621" s="7">
        <v>43967</v>
      </c>
      <c r="F621" s="5" t="s">
        <v>10</v>
      </c>
      <c r="G621" s="6" t="s">
        <v>807</v>
      </c>
      <c r="H621" s="8" t="s">
        <v>908</v>
      </c>
      <c r="I621" s="8" t="s">
        <v>655</v>
      </c>
      <c r="J621" s="5" t="s">
        <v>19</v>
      </c>
      <c r="K621" s="5" t="str">
        <f t="shared" si="112"/>
        <v>1 2 22 4 PR24 24</v>
      </c>
      <c r="L621" s="21" t="s">
        <v>1209</v>
      </c>
      <c r="M621" s="22">
        <v>14472</v>
      </c>
      <c r="N621" s="22"/>
      <c r="O621" s="22"/>
      <c r="P621" s="22">
        <f t="shared" si="113"/>
        <v>14472</v>
      </c>
      <c r="Q621" s="22">
        <v>15072</v>
      </c>
      <c r="R621" s="22">
        <v>15072</v>
      </c>
      <c r="S621" s="22">
        <f t="shared" si="114"/>
        <v>600</v>
      </c>
      <c r="T621" s="76">
        <f t="shared" si="115"/>
        <v>3.9808917197452227E-2</v>
      </c>
      <c r="U621" s="64">
        <v>0</v>
      </c>
      <c r="V621" s="74">
        <f t="shared" si="111"/>
        <v>14472</v>
      </c>
      <c r="W621" s="70">
        <f t="shared" si="116"/>
        <v>1612.5403040000001</v>
      </c>
      <c r="X621" s="70">
        <v>0</v>
      </c>
      <c r="Y621" s="70">
        <f t="shared" si="117"/>
        <v>12859.459696</v>
      </c>
    </row>
    <row r="622" spans="1:25" x14ac:dyDescent="0.3">
      <c r="A622" s="4">
        <v>769</v>
      </c>
      <c r="B622" s="54">
        <v>2375</v>
      </c>
      <c r="C622" s="52" t="s">
        <v>2811</v>
      </c>
      <c r="D622" s="58" t="s">
        <v>1988</v>
      </c>
      <c r="E622" s="7">
        <v>44105</v>
      </c>
      <c r="F622" s="5" t="s">
        <v>10</v>
      </c>
      <c r="G622" s="6" t="s">
        <v>807</v>
      </c>
      <c r="H622" s="8" t="s">
        <v>938</v>
      </c>
      <c r="I622" s="8" t="s">
        <v>655</v>
      </c>
      <c r="J622" s="5" t="s">
        <v>19</v>
      </c>
      <c r="K622" s="5" t="str">
        <f t="shared" si="112"/>
        <v>1 2 22 4 PR24 89</v>
      </c>
      <c r="L622" s="21" t="s">
        <v>1209</v>
      </c>
      <c r="M622" s="22">
        <v>14472</v>
      </c>
      <c r="N622" s="22"/>
      <c r="O622" s="22"/>
      <c r="P622" s="22">
        <f t="shared" si="113"/>
        <v>14472</v>
      </c>
      <c r="Q622" s="22">
        <v>15072</v>
      </c>
      <c r="R622" s="22">
        <v>15072</v>
      </c>
      <c r="S622" s="22">
        <f t="shared" si="114"/>
        <v>600</v>
      </c>
      <c r="T622" s="76">
        <f t="shared" si="115"/>
        <v>3.9808917197452227E-2</v>
      </c>
      <c r="U622" s="64">
        <v>0</v>
      </c>
      <c r="V622" s="74">
        <f t="shared" si="111"/>
        <v>14472</v>
      </c>
      <c r="W622" s="70">
        <f t="shared" si="116"/>
        <v>1612.5403040000001</v>
      </c>
      <c r="X622" s="70">
        <v>0</v>
      </c>
      <c r="Y622" s="70">
        <f t="shared" si="117"/>
        <v>12859.459696</v>
      </c>
    </row>
    <row r="623" spans="1:25" x14ac:dyDescent="0.3">
      <c r="A623" s="4">
        <v>770</v>
      </c>
      <c r="B623" s="54">
        <v>0</v>
      </c>
      <c r="C623" s="52" t="s">
        <v>2881</v>
      </c>
      <c r="D623" s="58" t="s">
        <v>16</v>
      </c>
      <c r="E623" s="7">
        <v>43830</v>
      </c>
      <c r="F623" s="5" t="s">
        <v>10</v>
      </c>
      <c r="G623" s="6" t="s">
        <v>807</v>
      </c>
      <c r="H623" s="8" t="s">
        <v>908</v>
      </c>
      <c r="I623" s="8" t="s">
        <v>655</v>
      </c>
      <c r="J623" s="5" t="s">
        <v>19</v>
      </c>
      <c r="K623" s="5" t="str">
        <f t="shared" si="112"/>
        <v>1 2 22 4 PR24 24</v>
      </c>
      <c r="L623" s="21" t="s">
        <v>1209</v>
      </c>
      <c r="M623" s="22">
        <v>14472</v>
      </c>
      <c r="N623" s="22"/>
      <c r="O623" s="22"/>
      <c r="P623" s="22">
        <f t="shared" si="113"/>
        <v>14472</v>
      </c>
      <c r="Q623" s="22">
        <v>15072</v>
      </c>
      <c r="R623" s="22">
        <v>15072</v>
      </c>
      <c r="S623" s="22">
        <f t="shared" si="114"/>
        <v>600</v>
      </c>
      <c r="T623" s="76">
        <f t="shared" si="115"/>
        <v>3.9808917197452227E-2</v>
      </c>
      <c r="U623" s="64">
        <v>0</v>
      </c>
      <c r="V623" s="74">
        <f t="shared" si="111"/>
        <v>14472</v>
      </c>
      <c r="W623" s="70">
        <f t="shared" si="116"/>
        <v>1612.5403040000001</v>
      </c>
      <c r="X623" s="70">
        <v>0</v>
      </c>
      <c r="Y623" s="70">
        <f t="shared" si="117"/>
        <v>12859.459696</v>
      </c>
    </row>
    <row r="624" spans="1:25" x14ac:dyDescent="0.3">
      <c r="A624" s="4">
        <v>771</v>
      </c>
      <c r="B624" s="54">
        <v>0</v>
      </c>
      <c r="C624" s="52" t="s">
        <v>2882</v>
      </c>
      <c r="D624" s="58" t="s">
        <v>16</v>
      </c>
      <c r="E624" s="7">
        <v>43830</v>
      </c>
      <c r="F624" s="5" t="s">
        <v>10</v>
      </c>
      <c r="G624" s="6" t="s">
        <v>807</v>
      </c>
      <c r="H624" s="8" t="s">
        <v>908</v>
      </c>
      <c r="I624" s="8" t="s">
        <v>655</v>
      </c>
      <c r="J624" s="5" t="s">
        <v>19</v>
      </c>
      <c r="K624" s="5" t="str">
        <f t="shared" si="112"/>
        <v>1 2 22 4 PR24 24</v>
      </c>
      <c r="L624" s="21" t="s">
        <v>1209</v>
      </c>
      <c r="M624" s="22">
        <v>14472</v>
      </c>
      <c r="N624" s="22"/>
      <c r="O624" s="22"/>
      <c r="P624" s="22">
        <f t="shared" si="113"/>
        <v>14472</v>
      </c>
      <c r="Q624" s="22">
        <v>15072</v>
      </c>
      <c r="R624" s="22">
        <v>15072</v>
      </c>
      <c r="S624" s="22">
        <f t="shared" si="114"/>
        <v>600</v>
      </c>
      <c r="T624" s="76">
        <f t="shared" si="115"/>
        <v>3.9808917197452227E-2</v>
      </c>
      <c r="U624" s="64">
        <v>0</v>
      </c>
      <c r="V624" s="74">
        <f t="shared" si="111"/>
        <v>14472</v>
      </c>
      <c r="W624" s="70">
        <f t="shared" si="116"/>
        <v>1612.5403040000001</v>
      </c>
      <c r="X624" s="70">
        <v>0</v>
      </c>
      <c r="Y624" s="70">
        <f t="shared" si="117"/>
        <v>12859.459696</v>
      </c>
    </row>
    <row r="625" spans="1:25" x14ac:dyDescent="0.3">
      <c r="A625" s="4">
        <v>826</v>
      </c>
      <c r="B625" s="54">
        <v>2295</v>
      </c>
      <c r="C625" s="52" t="s">
        <v>2856</v>
      </c>
      <c r="D625" s="59" t="s">
        <v>967</v>
      </c>
      <c r="E625" s="7">
        <v>43647</v>
      </c>
      <c r="F625" s="5" t="str">
        <f t="shared" ref="F625:F633" si="119">IFERROR(VLOOKUP(B625,SINDICATO,5,FALSE),"N/A")</f>
        <v>N/A</v>
      </c>
      <c r="G625" s="6" t="s">
        <v>807</v>
      </c>
      <c r="H625" s="8" t="s">
        <v>938</v>
      </c>
      <c r="I625" s="8" t="s">
        <v>864</v>
      </c>
      <c r="J625" s="5" t="s">
        <v>19</v>
      </c>
      <c r="K625" s="5" t="str">
        <f t="shared" si="112"/>
        <v>1 2 22 4 PR24 89</v>
      </c>
      <c r="L625" s="21" t="s">
        <v>1209</v>
      </c>
      <c r="M625" s="22">
        <v>14472</v>
      </c>
      <c r="N625" s="22">
        <v>0</v>
      </c>
      <c r="O625" s="22">
        <v>0</v>
      </c>
      <c r="P625" s="22">
        <f t="shared" si="113"/>
        <v>14472</v>
      </c>
      <c r="Q625" s="22">
        <v>15072</v>
      </c>
      <c r="R625" s="22">
        <v>15072</v>
      </c>
      <c r="S625" s="22">
        <f t="shared" si="114"/>
        <v>600</v>
      </c>
      <c r="T625" s="76">
        <f t="shared" si="115"/>
        <v>3.9808917197452227E-2</v>
      </c>
      <c r="U625" s="64">
        <v>0</v>
      </c>
      <c r="V625" s="74">
        <f t="shared" si="111"/>
        <v>14472</v>
      </c>
      <c r="W625" s="70">
        <f t="shared" si="116"/>
        <v>1612.5403040000001</v>
      </c>
      <c r="X625" s="70">
        <v>0</v>
      </c>
      <c r="Y625" s="70">
        <f t="shared" si="117"/>
        <v>12859.459696</v>
      </c>
    </row>
    <row r="626" spans="1:25" x14ac:dyDescent="0.3">
      <c r="A626" s="4">
        <v>827</v>
      </c>
      <c r="B626" s="54">
        <v>2001</v>
      </c>
      <c r="C626" s="52" t="s">
        <v>2857</v>
      </c>
      <c r="D626" s="58" t="s">
        <v>968</v>
      </c>
      <c r="E626" s="7">
        <v>43031</v>
      </c>
      <c r="F626" s="5" t="str">
        <f t="shared" si="119"/>
        <v>N/A</v>
      </c>
      <c r="G626" s="6" t="s">
        <v>807</v>
      </c>
      <c r="H626" s="6" t="s">
        <v>938</v>
      </c>
      <c r="I626" s="6" t="s">
        <v>864</v>
      </c>
      <c r="J626" s="5" t="s">
        <v>19</v>
      </c>
      <c r="K626" s="5" t="str">
        <f t="shared" si="112"/>
        <v>1 2 22 4 PR24 89</v>
      </c>
      <c r="L626" s="21" t="s">
        <v>1209</v>
      </c>
      <c r="M626" s="22">
        <v>14472</v>
      </c>
      <c r="N626" s="22">
        <v>0</v>
      </c>
      <c r="O626" s="22">
        <v>0</v>
      </c>
      <c r="P626" s="22">
        <f t="shared" si="113"/>
        <v>14472</v>
      </c>
      <c r="Q626" s="22">
        <v>15072</v>
      </c>
      <c r="R626" s="22">
        <v>15072</v>
      </c>
      <c r="S626" s="22">
        <f t="shared" si="114"/>
        <v>600</v>
      </c>
      <c r="T626" s="76">
        <f t="shared" si="115"/>
        <v>3.9808917197452227E-2</v>
      </c>
      <c r="U626" s="64">
        <v>0</v>
      </c>
      <c r="V626" s="74">
        <f t="shared" si="111"/>
        <v>14472</v>
      </c>
      <c r="W626" s="70">
        <f t="shared" si="116"/>
        <v>1612.5403040000001</v>
      </c>
      <c r="X626" s="70">
        <v>0</v>
      </c>
      <c r="Y626" s="70">
        <f t="shared" si="117"/>
        <v>12859.459696</v>
      </c>
    </row>
    <row r="627" spans="1:25" x14ac:dyDescent="0.3">
      <c r="A627" s="4">
        <v>828</v>
      </c>
      <c r="B627" s="54">
        <v>2194</v>
      </c>
      <c r="C627" s="52" t="s">
        <v>2858</v>
      </c>
      <c r="D627" s="58" t="s">
        <v>969</v>
      </c>
      <c r="E627" s="7">
        <v>43467</v>
      </c>
      <c r="F627" s="5" t="str">
        <f t="shared" si="119"/>
        <v>N/A</v>
      </c>
      <c r="G627" s="6" t="s">
        <v>807</v>
      </c>
      <c r="H627" s="8" t="s">
        <v>938</v>
      </c>
      <c r="I627" s="8" t="s">
        <v>924</v>
      </c>
      <c r="J627" s="5" t="s">
        <v>19</v>
      </c>
      <c r="K627" s="5" t="str">
        <f t="shared" si="112"/>
        <v>1 2 22 4 PR24 89</v>
      </c>
      <c r="L627" s="21" t="s">
        <v>1209</v>
      </c>
      <c r="M627" s="22">
        <v>14472</v>
      </c>
      <c r="N627" s="22">
        <v>0</v>
      </c>
      <c r="O627" s="22">
        <v>0</v>
      </c>
      <c r="P627" s="22">
        <f t="shared" si="113"/>
        <v>14472</v>
      </c>
      <c r="Q627" s="22">
        <v>15072</v>
      </c>
      <c r="R627" s="22">
        <v>15072</v>
      </c>
      <c r="S627" s="22">
        <f t="shared" si="114"/>
        <v>600</v>
      </c>
      <c r="T627" s="76">
        <f t="shared" si="115"/>
        <v>3.9808917197452227E-2</v>
      </c>
      <c r="U627" s="64">
        <v>0</v>
      </c>
      <c r="V627" s="74">
        <f t="shared" si="111"/>
        <v>14472</v>
      </c>
      <c r="W627" s="70">
        <f t="shared" si="116"/>
        <v>1612.5403040000001</v>
      </c>
      <c r="X627" s="70">
        <v>0</v>
      </c>
      <c r="Y627" s="70">
        <f t="shared" si="117"/>
        <v>12859.459696</v>
      </c>
    </row>
    <row r="628" spans="1:25" x14ac:dyDescent="0.3">
      <c r="A628" s="4">
        <v>829</v>
      </c>
      <c r="B628" s="54">
        <v>1888</v>
      </c>
      <c r="C628" s="52" t="s">
        <v>2859</v>
      </c>
      <c r="D628" s="58" t="s">
        <v>970</v>
      </c>
      <c r="E628" s="7">
        <v>42828</v>
      </c>
      <c r="F628" s="5" t="str">
        <f t="shared" si="119"/>
        <v>N/A</v>
      </c>
      <c r="G628" s="6" t="s">
        <v>807</v>
      </c>
      <c r="H628" s="8" t="s">
        <v>938</v>
      </c>
      <c r="I628" s="8" t="s">
        <v>924</v>
      </c>
      <c r="J628" s="5" t="s">
        <v>19</v>
      </c>
      <c r="K628" s="5" t="str">
        <f t="shared" si="112"/>
        <v>1 2 22 4 PR24 89</v>
      </c>
      <c r="L628" s="21" t="s">
        <v>1209</v>
      </c>
      <c r="M628" s="22">
        <v>14472</v>
      </c>
      <c r="N628" s="22">
        <v>0</v>
      </c>
      <c r="O628" s="22">
        <v>0</v>
      </c>
      <c r="P628" s="22">
        <f t="shared" si="113"/>
        <v>14472</v>
      </c>
      <c r="Q628" s="22">
        <v>15072</v>
      </c>
      <c r="R628" s="22">
        <v>15072</v>
      </c>
      <c r="S628" s="22">
        <f t="shared" si="114"/>
        <v>600</v>
      </c>
      <c r="T628" s="76">
        <f t="shared" si="115"/>
        <v>3.9808917197452227E-2</v>
      </c>
      <c r="U628" s="64">
        <v>0</v>
      </c>
      <c r="V628" s="74">
        <f t="shared" si="111"/>
        <v>14472</v>
      </c>
      <c r="W628" s="70">
        <f t="shared" si="116"/>
        <v>1612.5403040000001</v>
      </c>
      <c r="X628" s="70">
        <v>0</v>
      </c>
      <c r="Y628" s="70">
        <f t="shared" si="117"/>
        <v>12859.459696</v>
      </c>
    </row>
    <row r="629" spans="1:25" hidden="1" x14ac:dyDescent="0.3">
      <c r="A629" s="4">
        <v>623</v>
      </c>
      <c r="B629" s="54">
        <v>2226</v>
      </c>
      <c r="C629" s="52" t="s">
        <v>2686</v>
      </c>
      <c r="D629" s="58" t="s">
        <v>780</v>
      </c>
      <c r="E629" s="7">
        <v>43497</v>
      </c>
      <c r="F629" s="5" t="str">
        <f t="shared" si="119"/>
        <v>N/A</v>
      </c>
      <c r="G629" s="8" t="s">
        <v>602</v>
      </c>
      <c r="H629" s="8" t="s">
        <v>781</v>
      </c>
      <c r="I629" s="8" t="s">
        <v>782</v>
      </c>
      <c r="J629" s="5" t="s">
        <v>13</v>
      </c>
      <c r="K629" s="5" t="str">
        <f t="shared" si="112"/>
        <v>1 2 08 3 PR20 85</v>
      </c>
      <c r="L629" s="21" t="s">
        <v>1211</v>
      </c>
      <c r="M629" s="22">
        <v>39023</v>
      </c>
      <c r="N629" s="22">
        <v>1808</v>
      </c>
      <c r="O629" s="22">
        <v>1299</v>
      </c>
      <c r="P629" s="22">
        <f t="shared" si="113"/>
        <v>42130</v>
      </c>
      <c r="Q629" s="22">
        <v>39023</v>
      </c>
      <c r="R629" s="22">
        <v>42130</v>
      </c>
      <c r="S629" s="22">
        <f t="shared" si="114"/>
        <v>0</v>
      </c>
      <c r="T629" s="76">
        <f t="shared" si="115"/>
        <v>0</v>
      </c>
      <c r="U629" s="64">
        <v>0</v>
      </c>
      <c r="V629" s="74">
        <f t="shared" si="111"/>
        <v>40322</v>
      </c>
      <c r="W629" s="70">
        <f t="shared" si="116"/>
        <v>6244.8603040000007</v>
      </c>
      <c r="X629" s="70">
        <f>M629*11.5%</f>
        <v>4487.6450000000004</v>
      </c>
      <c r="Y629" s="70">
        <f t="shared" si="117"/>
        <v>29589.494695999998</v>
      </c>
    </row>
    <row r="630" spans="1:25" x14ac:dyDescent="0.3">
      <c r="A630" s="4">
        <v>830</v>
      </c>
      <c r="B630" s="54">
        <v>2009</v>
      </c>
      <c r="C630" s="52" t="s">
        <v>2860</v>
      </c>
      <c r="D630" s="59" t="s">
        <v>971</v>
      </c>
      <c r="E630" s="7">
        <v>43055</v>
      </c>
      <c r="F630" s="5" t="str">
        <f t="shared" si="119"/>
        <v>N/A</v>
      </c>
      <c r="G630" s="6" t="s">
        <v>807</v>
      </c>
      <c r="H630" s="8" t="s">
        <v>938</v>
      </c>
      <c r="I630" s="8" t="s">
        <v>924</v>
      </c>
      <c r="J630" s="5" t="s">
        <v>19</v>
      </c>
      <c r="K630" s="5" t="str">
        <f t="shared" si="112"/>
        <v>1 2 22 4 PR24 89</v>
      </c>
      <c r="L630" s="21" t="s">
        <v>1209</v>
      </c>
      <c r="M630" s="22">
        <v>14472</v>
      </c>
      <c r="N630" s="22">
        <v>0</v>
      </c>
      <c r="O630" s="22">
        <v>0</v>
      </c>
      <c r="P630" s="22">
        <f t="shared" si="113"/>
        <v>14472</v>
      </c>
      <c r="Q630" s="22">
        <v>15072</v>
      </c>
      <c r="R630" s="22">
        <v>15072</v>
      </c>
      <c r="S630" s="22">
        <f t="shared" si="114"/>
        <v>600</v>
      </c>
      <c r="T630" s="76">
        <f t="shared" si="115"/>
        <v>3.9808917197452227E-2</v>
      </c>
      <c r="U630" s="64">
        <v>0</v>
      </c>
      <c r="V630" s="74">
        <f t="shared" si="111"/>
        <v>14472</v>
      </c>
      <c r="W630" s="70">
        <f t="shared" si="116"/>
        <v>1612.5403040000001</v>
      </c>
      <c r="X630" s="70">
        <v>0</v>
      </c>
      <c r="Y630" s="70">
        <f t="shared" si="117"/>
        <v>12859.459696</v>
      </c>
    </row>
    <row r="631" spans="1:25" x14ac:dyDescent="0.3">
      <c r="A631" s="4">
        <v>831</v>
      </c>
      <c r="B631" s="54">
        <v>2181</v>
      </c>
      <c r="C631" s="52" t="s">
        <v>2861</v>
      </c>
      <c r="D631" s="59" t="s">
        <v>972</v>
      </c>
      <c r="E631" s="7">
        <v>43467</v>
      </c>
      <c r="F631" s="5" t="str">
        <f t="shared" si="119"/>
        <v>N/A</v>
      </c>
      <c r="G631" s="6" t="s">
        <v>807</v>
      </c>
      <c r="H631" s="8" t="s">
        <v>938</v>
      </c>
      <c r="I631" s="8" t="s">
        <v>924</v>
      </c>
      <c r="J631" s="5" t="s">
        <v>19</v>
      </c>
      <c r="K631" s="5" t="str">
        <f t="shared" si="112"/>
        <v>1 2 22 4 PR24 89</v>
      </c>
      <c r="L631" s="21" t="s">
        <v>1209</v>
      </c>
      <c r="M631" s="22">
        <v>14472</v>
      </c>
      <c r="N631" s="22">
        <v>0</v>
      </c>
      <c r="O631" s="22">
        <v>0</v>
      </c>
      <c r="P631" s="22">
        <f t="shared" si="113"/>
        <v>14472</v>
      </c>
      <c r="Q631" s="22">
        <v>15072</v>
      </c>
      <c r="R631" s="22">
        <v>15072</v>
      </c>
      <c r="S631" s="22">
        <f t="shared" si="114"/>
        <v>600</v>
      </c>
      <c r="T631" s="76">
        <f t="shared" si="115"/>
        <v>3.9808917197452227E-2</v>
      </c>
      <c r="U631" s="64">
        <v>0</v>
      </c>
      <c r="V631" s="74">
        <f t="shared" si="111"/>
        <v>14472</v>
      </c>
      <c r="W631" s="70">
        <f t="shared" si="116"/>
        <v>1612.5403040000001</v>
      </c>
      <c r="X631" s="70">
        <v>0</v>
      </c>
      <c r="Y631" s="70">
        <f t="shared" si="117"/>
        <v>12859.459696</v>
      </c>
    </row>
    <row r="632" spans="1:25" x14ac:dyDescent="0.3">
      <c r="A632" s="4">
        <v>832</v>
      </c>
      <c r="B632" s="54">
        <v>1522</v>
      </c>
      <c r="C632" s="52" t="s">
        <v>2862</v>
      </c>
      <c r="D632" s="58" t="s">
        <v>973</v>
      </c>
      <c r="E632" s="7">
        <v>41230</v>
      </c>
      <c r="F632" s="5" t="str">
        <f t="shared" si="119"/>
        <v>N/A</v>
      </c>
      <c r="G632" s="6" t="s">
        <v>807</v>
      </c>
      <c r="H632" s="8" t="s">
        <v>938</v>
      </c>
      <c r="I632" s="8" t="s">
        <v>924</v>
      </c>
      <c r="J632" s="5" t="s">
        <v>19</v>
      </c>
      <c r="K632" s="5" t="str">
        <f t="shared" si="112"/>
        <v>1 2 22 4 PR24 89</v>
      </c>
      <c r="L632" s="21" t="s">
        <v>1209</v>
      </c>
      <c r="M632" s="22">
        <v>14472</v>
      </c>
      <c r="N632" s="22">
        <v>0</v>
      </c>
      <c r="O632" s="22">
        <v>0</v>
      </c>
      <c r="P632" s="22">
        <f t="shared" si="113"/>
        <v>14472</v>
      </c>
      <c r="Q632" s="22">
        <v>15072</v>
      </c>
      <c r="R632" s="22">
        <v>15072</v>
      </c>
      <c r="S632" s="22">
        <f t="shared" si="114"/>
        <v>600</v>
      </c>
      <c r="T632" s="76">
        <f t="shared" si="115"/>
        <v>3.9808917197452227E-2</v>
      </c>
      <c r="U632" s="64">
        <v>0</v>
      </c>
      <c r="V632" s="74">
        <f t="shared" si="111"/>
        <v>14472</v>
      </c>
      <c r="W632" s="70">
        <f t="shared" si="116"/>
        <v>1612.5403040000001</v>
      </c>
      <c r="X632" s="70">
        <v>0</v>
      </c>
      <c r="Y632" s="70">
        <f t="shared" si="117"/>
        <v>12859.459696</v>
      </c>
    </row>
    <row r="633" spans="1:25" x14ac:dyDescent="0.3">
      <c r="A633" s="4">
        <v>833</v>
      </c>
      <c r="B633" s="54">
        <v>2193</v>
      </c>
      <c r="C633" s="52" t="s">
        <v>2863</v>
      </c>
      <c r="D633" s="58" t="s">
        <v>974</v>
      </c>
      <c r="E633" s="7">
        <v>43467</v>
      </c>
      <c r="F633" s="5" t="str">
        <f t="shared" si="119"/>
        <v>N/A</v>
      </c>
      <c r="G633" s="6" t="s">
        <v>807</v>
      </c>
      <c r="H633" s="8" t="s">
        <v>938</v>
      </c>
      <c r="I633" s="8" t="s">
        <v>924</v>
      </c>
      <c r="J633" s="5" t="s">
        <v>19</v>
      </c>
      <c r="K633" s="5" t="str">
        <f t="shared" si="112"/>
        <v>1 2 22 4 PR24 89</v>
      </c>
      <c r="L633" s="21" t="s">
        <v>1209</v>
      </c>
      <c r="M633" s="22">
        <v>14472</v>
      </c>
      <c r="N633" s="22">
        <v>0</v>
      </c>
      <c r="O633" s="22">
        <v>0</v>
      </c>
      <c r="P633" s="22">
        <f t="shared" si="113"/>
        <v>14472</v>
      </c>
      <c r="Q633" s="22">
        <v>15072</v>
      </c>
      <c r="R633" s="22">
        <v>15072</v>
      </c>
      <c r="S633" s="22">
        <f t="shared" si="114"/>
        <v>600</v>
      </c>
      <c r="T633" s="76">
        <f t="shared" si="115"/>
        <v>3.9808917197452227E-2</v>
      </c>
      <c r="U633" s="64">
        <v>0</v>
      </c>
      <c r="V633" s="74">
        <f t="shared" si="111"/>
        <v>14472</v>
      </c>
      <c r="W633" s="70">
        <f t="shared" si="116"/>
        <v>1612.5403040000001</v>
      </c>
      <c r="X633" s="70">
        <v>0</v>
      </c>
      <c r="Y633" s="70">
        <f t="shared" si="117"/>
        <v>12859.459696</v>
      </c>
    </row>
    <row r="634" spans="1:25" x14ac:dyDescent="0.3">
      <c r="A634" s="4">
        <v>834</v>
      </c>
      <c r="B634" s="54">
        <v>2351</v>
      </c>
      <c r="C634" s="52" t="s">
        <v>2864</v>
      </c>
      <c r="D634" s="58" t="s">
        <v>1967</v>
      </c>
      <c r="E634" s="7">
        <v>44013</v>
      </c>
      <c r="F634" s="5" t="s">
        <v>10</v>
      </c>
      <c r="G634" s="6" t="s">
        <v>807</v>
      </c>
      <c r="H634" s="8" t="s">
        <v>938</v>
      </c>
      <c r="I634" s="8" t="s">
        <v>655</v>
      </c>
      <c r="J634" s="5" t="s">
        <v>19</v>
      </c>
      <c r="K634" s="5" t="str">
        <f t="shared" si="112"/>
        <v>1 2 22 4 PR24 89</v>
      </c>
      <c r="L634" s="21" t="s">
        <v>1209</v>
      </c>
      <c r="M634" s="22">
        <v>14472</v>
      </c>
      <c r="N634" s="22"/>
      <c r="O634" s="22"/>
      <c r="P634" s="22">
        <f t="shared" si="113"/>
        <v>14472</v>
      </c>
      <c r="Q634" s="22">
        <v>15072</v>
      </c>
      <c r="R634" s="22">
        <v>15072</v>
      </c>
      <c r="S634" s="22">
        <f t="shared" si="114"/>
        <v>600</v>
      </c>
      <c r="T634" s="76">
        <f t="shared" si="115"/>
        <v>3.9808917197452227E-2</v>
      </c>
      <c r="U634" s="64">
        <v>0</v>
      </c>
      <c r="V634" s="74">
        <f t="shared" si="111"/>
        <v>14472</v>
      </c>
      <c r="W634" s="70">
        <f t="shared" si="116"/>
        <v>1612.5403040000001</v>
      </c>
      <c r="X634" s="70">
        <v>0</v>
      </c>
      <c r="Y634" s="70">
        <f t="shared" si="117"/>
        <v>12859.459696</v>
      </c>
    </row>
    <row r="635" spans="1:25" x14ac:dyDescent="0.3">
      <c r="A635" s="4">
        <v>835</v>
      </c>
      <c r="B635" s="54">
        <v>2356</v>
      </c>
      <c r="C635" s="52" t="s">
        <v>2865</v>
      </c>
      <c r="D635" s="58" t="s">
        <v>1973</v>
      </c>
      <c r="E635" s="7">
        <v>44013</v>
      </c>
      <c r="F635" s="5" t="s">
        <v>10</v>
      </c>
      <c r="G635" s="6" t="s">
        <v>807</v>
      </c>
      <c r="H635" s="8" t="s">
        <v>938</v>
      </c>
      <c r="I635" s="8" t="s">
        <v>655</v>
      </c>
      <c r="J635" s="5" t="s">
        <v>19</v>
      </c>
      <c r="K635" s="5" t="str">
        <f t="shared" si="112"/>
        <v>1 2 22 4 PR24 89</v>
      </c>
      <c r="L635" s="21" t="s">
        <v>1209</v>
      </c>
      <c r="M635" s="22">
        <v>14472</v>
      </c>
      <c r="N635" s="22"/>
      <c r="O635" s="22"/>
      <c r="P635" s="22">
        <f t="shared" si="113"/>
        <v>14472</v>
      </c>
      <c r="Q635" s="22">
        <v>15072</v>
      </c>
      <c r="R635" s="22">
        <v>15072</v>
      </c>
      <c r="S635" s="22">
        <f t="shared" si="114"/>
        <v>600</v>
      </c>
      <c r="T635" s="76">
        <f t="shared" si="115"/>
        <v>3.9808917197452227E-2</v>
      </c>
      <c r="U635" s="64">
        <v>0</v>
      </c>
      <c r="V635" s="74">
        <f t="shared" si="111"/>
        <v>14472</v>
      </c>
      <c r="W635" s="70">
        <f t="shared" si="116"/>
        <v>1612.5403040000001</v>
      </c>
      <c r="X635" s="70">
        <v>0</v>
      </c>
      <c r="Y635" s="70">
        <f t="shared" si="117"/>
        <v>12859.459696</v>
      </c>
    </row>
    <row r="636" spans="1:25" x14ac:dyDescent="0.3">
      <c r="A636" s="4">
        <v>836</v>
      </c>
      <c r="B636" s="54">
        <v>2285</v>
      </c>
      <c r="C636" s="72" t="s">
        <v>2117</v>
      </c>
      <c r="D636" s="59" t="s">
        <v>897</v>
      </c>
      <c r="E636" s="7">
        <v>43623</v>
      </c>
      <c r="F636" s="5" t="s">
        <v>10</v>
      </c>
      <c r="G636" s="6" t="s">
        <v>807</v>
      </c>
      <c r="H636" s="8" t="s">
        <v>938</v>
      </c>
      <c r="I636" s="8" t="s">
        <v>655</v>
      </c>
      <c r="J636" s="5" t="s">
        <v>19</v>
      </c>
      <c r="K636" s="5" t="str">
        <f t="shared" si="112"/>
        <v>1 2 22 4 PR24 89</v>
      </c>
      <c r="L636" s="21" t="s">
        <v>1209</v>
      </c>
      <c r="M636" s="22">
        <v>14472</v>
      </c>
      <c r="N636" s="22"/>
      <c r="O636" s="22"/>
      <c r="P636" s="22">
        <f t="shared" si="113"/>
        <v>14472</v>
      </c>
      <c r="Q636" s="22">
        <v>15072</v>
      </c>
      <c r="R636" s="22">
        <v>15072</v>
      </c>
      <c r="S636" s="22">
        <f t="shared" si="114"/>
        <v>600</v>
      </c>
      <c r="T636" s="76">
        <f t="shared" si="115"/>
        <v>3.9808917197452227E-2</v>
      </c>
      <c r="U636" s="64">
        <v>0</v>
      </c>
      <c r="V636" s="74">
        <f t="shared" si="111"/>
        <v>14472</v>
      </c>
      <c r="W636" s="70">
        <f t="shared" si="116"/>
        <v>1612.5403040000001</v>
      </c>
      <c r="X636" s="70">
        <v>0</v>
      </c>
      <c r="Y636" s="70">
        <f t="shared" si="117"/>
        <v>12859.459696</v>
      </c>
    </row>
    <row r="637" spans="1:25" x14ac:dyDescent="0.3">
      <c r="A637" s="4">
        <v>837</v>
      </c>
      <c r="B637" s="54">
        <v>0</v>
      </c>
      <c r="C637" s="52" t="s">
        <v>2885</v>
      </c>
      <c r="D637" s="58" t="s">
        <v>16</v>
      </c>
      <c r="E637" s="7">
        <v>43830</v>
      </c>
      <c r="F637" s="5" t="s">
        <v>10</v>
      </c>
      <c r="G637" s="6" t="s">
        <v>807</v>
      </c>
      <c r="H637" s="8" t="s">
        <v>938</v>
      </c>
      <c r="I637" s="8" t="s">
        <v>655</v>
      </c>
      <c r="J637" s="5" t="s">
        <v>19</v>
      </c>
      <c r="K637" s="5" t="str">
        <f t="shared" si="112"/>
        <v>1 2 22 4 PR24 89</v>
      </c>
      <c r="L637" s="21" t="s">
        <v>1209</v>
      </c>
      <c r="M637" s="22">
        <v>14472</v>
      </c>
      <c r="N637" s="22"/>
      <c r="O637" s="22"/>
      <c r="P637" s="22">
        <f t="shared" si="113"/>
        <v>14472</v>
      </c>
      <c r="Q637" s="22">
        <v>15072</v>
      </c>
      <c r="R637" s="22">
        <v>15072</v>
      </c>
      <c r="S637" s="22">
        <f t="shared" si="114"/>
        <v>600</v>
      </c>
      <c r="T637" s="76">
        <f t="shared" si="115"/>
        <v>3.9808917197452227E-2</v>
      </c>
      <c r="U637" s="64">
        <v>0</v>
      </c>
      <c r="V637" s="74">
        <f t="shared" si="111"/>
        <v>14472</v>
      </c>
      <c r="W637" s="70">
        <f t="shared" si="116"/>
        <v>1612.5403040000001</v>
      </c>
      <c r="X637" s="70">
        <v>0</v>
      </c>
      <c r="Y637" s="70">
        <f t="shared" si="117"/>
        <v>12859.459696</v>
      </c>
    </row>
    <row r="638" spans="1:25" x14ac:dyDescent="0.3">
      <c r="A638" s="4">
        <v>217</v>
      </c>
      <c r="B638" s="54">
        <v>2128</v>
      </c>
      <c r="C638" s="52" t="s">
        <v>2310</v>
      </c>
      <c r="D638" s="58" t="s">
        <v>292</v>
      </c>
      <c r="E638" s="7">
        <v>43497</v>
      </c>
      <c r="F638" s="5" t="str">
        <f>IFERROR(VLOOKUP(B638,SINDICATO,5,FALSE),"N/A")</f>
        <v>N/A</v>
      </c>
      <c r="G638" s="8" t="s">
        <v>180</v>
      </c>
      <c r="H638" s="8" t="s">
        <v>271</v>
      </c>
      <c r="I638" s="8" t="s">
        <v>293</v>
      </c>
      <c r="J638" s="5" t="s">
        <v>13</v>
      </c>
      <c r="K638" s="5" t="str">
        <f t="shared" si="112"/>
        <v>1 1 05 2 PR15 80</v>
      </c>
      <c r="L638" s="21" t="s">
        <v>1210</v>
      </c>
      <c r="M638" s="22">
        <v>17437</v>
      </c>
      <c r="N638" s="22">
        <v>1000</v>
      </c>
      <c r="O638" s="22">
        <v>955</v>
      </c>
      <c r="P638" s="22">
        <f t="shared" si="113"/>
        <v>19392</v>
      </c>
      <c r="Q638" s="22">
        <v>18137</v>
      </c>
      <c r="R638" s="22">
        <v>20092</v>
      </c>
      <c r="S638" s="22">
        <f t="shared" si="114"/>
        <v>700</v>
      </c>
      <c r="T638" s="76">
        <f t="shared" si="115"/>
        <v>3.8595137012736397E-2</v>
      </c>
      <c r="U638" s="64">
        <v>0</v>
      </c>
      <c r="V638" s="74">
        <f t="shared" si="111"/>
        <v>18392</v>
      </c>
      <c r="W638" s="70">
        <f t="shared" si="116"/>
        <v>2315.004304</v>
      </c>
      <c r="X638" s="70">
        <f t="shared" ref="X638:X646" si="120">M638*11.5%</f>
        <v>2005.2550000000001</v>
      </c>
      <c r="Y638" s="70">
        <f t="shared" si="117"/>
        <v>14071.740696000001</v>
      </c>
    </row>
    <row r="639" spans="1:25" x14ac:dyDescent="0.3">
      <c r="A639" s="4">
        <v>219</v>
      </c>
      <c r="B639" s="54">
        <v>915</v>
      </c>
      <c r="C639" s="52" t="s">
        <v>2312</v>
      </c>
      <c r="D639" s="58" t="s">
        <v>296</v>
      </c>
      <c r="E639" s="7">
        <v>38062</v>
      </c>
      <c r="F639" s="5" t="str">
        <f>IFERROR(VLOOKUP(B639,SINDICATO,5,FALSE),"N/A")</f>
        <v>SUTIPEJAL</v>
      </c>
      <c r="G639" s="8" t="s">
        <v>180</v>
      </c>
      <c r="H639" s="8" t="s">
        <v>271</v>
      </c>
      <c r="I639" s="8" t="s">
        <v>293</v>
      </c>
      <c r="J639" s="5" t="s">
        <v>39</v>
      </c>
      <c r="K639" s="5" t="str">
        <f t="shared" si="112"/>
        <v>1 1 05 2 PR15 80</v>
      </c>
      <c r="L639" s="21" t="s">
        <v>1210</v>
      </c>
      <c r="M639" s="22">
        <v>17437</v>
      </c>
      <c r="N639" s="22">
        <v>1000</v>
      </c>
      <c r="O639" s="22">
        <v>955</v>
      </c>
      <c r="P639" s="22">
        <f t="shared" si="113"/>
        <v>19392</v>
      </c>
      <c r="Q639" s="22">
        <v>18137</v>
      </c>
      <c r="R639" s="22">
        <v>20092</v>
      </c>
      <c r="S639" s="22">
        <f t="shared" si="114"/>
        <v>700</v>
      </c>
      <c r="T639" s="76">
        <f t="shared" si="115"/>
        <v>3.8595137012736397E-2</v>
      </c>
      <c r="U639" s="64">
        <v>566</v>
      </c>
      <c r="V639" s="74">
        <f t="shared" si="111"/>
        <v>18958</v>
      </c>
      <c r="W639" s="70">
        <f t="shared" si="116"/>
        <v>2416.4315040000001</v>
      </c>
      <c r="X639" s="70">
        <f t="shared" si="120"/>
        <v>2005.2550000000001</v>
      </c>
      <c r="Y639" s="70">
        <f t="shared" si="117"/>
        <v>14536.313495999999</v>
      </c>
    </row>
    <row r="640" spans="1:25" x14ac:dyDescent="0.3">
      <c r="A640" s="4">
        <v>257</v>
      </c>
      <c r="B640" s="54">
        <v>2418</v>
      </c>
      <c r="C640" s="72" t="s">
        <v>2049</v>
      </c>
      <c r="D640" s="59" t="s">
        <v>2903</v>
      </c>
      <c r="E640" s="7">
        <v>44271</v>
      </c>
      <c r="F640" s="5" t="str">
        <f>IFERROR(VLOOKUP(B628,SINDICATO,5,FALSE),"N/A")</f>
        <v>N/A</v>
      </c>
      <c r="G640" s="8" t="s">
        <v>11</v>
      </c>
      <c r="H640" s="8" t="s">
        <v>11</v>
      </c>
      <c r="I640" s="8" t="s">
        <v>346</v>
      </c>
      <c r="J640" s="5" t="s">
        <v>13</v>
      </c>
      <c r="K640" s="5" t="str">
        <f t="shared" si="112"/>
        <v>1 1 01 1 PR01 01</v>
      </c>
      <c r="L640" s="21" t="s">
        <v>1210</v>
      </c>
      <c r="M640" s="22">
        <v>17437</v>
      </c>
      <c r="N640" s="22">
        <v>1000</v>
      </c>
      <c r="O640" s="22">
        <v>955</v>
      </c>
      <c r="P640" s="22">
        <f t="shared" si="113"/>
        <v>19392</v>
      </c>
      <c r="Q640" s="22">
        <v>18137</v>
      </c>
      <c r="R640" s="22">
        <v>20092</v>
      </c>
      <c r="S640" s="22">
        <f t="shared" si="114"/>
        <v>700</v>
      </c>
      <c r="T640" s="76">
        <f t="shared" si="115"/>
        <v>3.8595137012736397E-2</v>
      </c>
      <c r="U640" s="64">
        <v>0</v>
      </c>
      <c r="V640" s="74">
        <f t="shared" si="111"/>
        <v>18392</v>
      </c>
      <c r="W640" s="70">
        <f t="shared" si="116"/>
        <v>2315.004304</v>
      </c>
      <c r="X640" s="70">
        <f t="shared" si="120"/>
        <v>2005.2550000000001</v>
      </c>
      <c r="Y640" s="70">
        <f t="shared" si="117"/>
        <v>14071.740696000001</v>
      </c>
    </row>
    <row r="641" spans="1:25" x14ac:dyDescent="0.3">
      <c r="A641" s="4">
        <v>494</v>
      </c>
      <c r="B641" s="54">
        <v>305</v>
      </c>
      <c r="C641" s="52" t="s">
        <v>2568</v>
      </c>
      <c r="D641" s="58" t="s">
        <v>634</v>
      </c>
      <c r="E641" s="7">
        <v>35562</v>
      </c>
      <c r="F641" s="5" t="str">
        <f t="shared" ref="F641:F653" si="121">IFERROR(VLOOKUP(B641,SINDICATO,5,FALSE),"N/A")</f>
        <v>N/A</v>
      </c>
      <c r="G641" s="6" t="s">
        <v>602</v>
      </c>
      <c r="H641" s="8" t="s">
        <v>734</v>
      </c>
      <c r="I641" s="8" t="s">
        <v>346</v>
      </c>
      <c r="J641" s="5" t="s">
        <v>13</v>
      </c>
      <c r="K641" s="5" t="str">
        <f t="shared" si="112"/>
        <v>1 2 08 3 PR19 84</v>
      </c>
      <c r="L641" s="21" t="s">
        <v>1210</v>
      </c>
      <c r="M641" s="22">
        <v>17437</v>
      </c>
      <c r="N641" s="22">
        <v>1000</v>
      </c>
      <c r="O641" s="22">
        <v>955</v>
      </c>
      <c r="P641" s="22">
        <f t="shared" si="113"/>
        <v>19392</v>
      </c>
      <c r="Q641" s="22">
        <v>18137</v>
      </c>
      <c r="R641" s="22">
        <v>20092</v>
      </c>
      <c r="S641" s="22">
        <f t="shared" si="114"/>
        <v>700</v>
      </c>
      <c r="T641" s="76">
        <f t="shared" si="115"/>
        <v>3.8595137012736397E-2</v>
      </c>
      <c r="U641" s="64">
        <v>708</v>
      </c>
      <c r="V641" s="74">
        <f t="shared" si="111"/>
        <v>19100</v>
      </c>
      <c r="W641" s="70">
        <f t="shared" si="116"/>
        <v>2441.8779039999999</v>
      </c>
      <c r="X641" s="70">
        <f t="shared" si="120"/>
        <v>2005.2550000000001</v>
      </c>
      <c r="Y641" s="70">
        <f t="shared" si="117"/>
        <v>14652.867095999998</v>
      </c>
    </row>
    <row r="642" spans="1:25" x14ac:dyDescent="0.3">
      <c r="A642" s="4">
        <v>529</v>
      </c>
      <c r="B642" s="54">
        <v>0</v>
      </c>
      <c r="C642" s="52" t="s">
        <v>2092</v>
      </c>
      <c r="D642" s="58" t="s">
        <v>16</v>
      </c>
      <c r="E642" s="7">
        <v>43830</v>
      </c>
      <c r="F642" s="5" t="str">
        <f t="shared" si="121"/>
        <v>N/A</v>
      </c>
      <c r="G642" s="6" t="s">
        <v>602</v>
      </c>
      <c r="H642" s="6" t="s">
        <v>652</v>
      </c>
      <c r="I642" s="8" t="s">
        <v>346</v>
      </c>
      <c r="J642" s="5" t="s">
        <v>39</v>
      </c>
      <c r="K642" s="5" t="str">
        <f t="shared" si="112"/>
        <v>1 2 08 3 PR18 26</v>
      </c>
      <c r="L642" s="21" t="s">
        <v>1210</v>
      </c>
      <c r="M642" s="22">
        <v>17437</v>
      </c>
      <c r="N642" s="22">
        <v>1000</v>
      </c>
      <c r="O642" s="22">
        <v>955</v>
      </c>
      <c r="P642" s="22">
        <f t="shared" si="113"/>
        <v>19392</v>
      </c>
      <c r="Q642" s="22">
        <v>18137</v>
      </c>
      <c r="R642" s="22">
        <v>20092</v>
      </c>
      <c r="S642" s="22">
        <f t="shared" si="114"/>
        <v>700</v>
      </c>
      <c r="T642" s="76">
        <f t="shared" si="115"/>
        <v>3.8595137012736397E-2</v>
      </c>
      <c r="U642" s="64">
        <v>0</v>
      </c>
      <c r="V642" s="74">
        <f t="shared" si="111"/>
        <v>18392</v>
      </c>
      <c r="W642" s="70">
        <f t="shared" si="116"/>
        <v>2315.004304</v>
      </c>
      <c r="X642" s="70">
        <f t="shared" si="120"/>
        <v>2005.2550000000001</v>
      </c>
      <c r="Y642" s="70">
        <f t="shared" si="117"/>
        <v>14071.740696000001</v>
      </c>
    </row>
    <row r="643" spans="1:25" x14ac:dyDescent="0.3">
      <c r="A643" s="4">
        <v>641</v>
      </c>
      <c r="B643" s="54">
        <v>111</v>
      </c>
      <c r="C643" s="52" t="s">
        <v>2703</v>
      </c>
      <c r="D643" s="58" t="s">
        <v>802</v>
      </c>
      <c r="E643" s="7">
        <v>33393</v>
      </c>
      <c r="F643" s="5" t="str">
        <f t="shared" si="121"/>
        <v>N/A</v>
      </c>
      <c r="G643" s="8" t="s">
        <v>602</v>
      </c>
      <c r="H643" s="8" t="s">
        <v>801</v>
      </c>
      <c r="I643" s="8" t="s">
        <v>346</v>
      </c>
      <c r="J643" s="5" t="s">
        <v>13</v>
      </c>
      <c r="K643" s="5" t="str">
        <f t="shared" si="112"/>
        <v>1 2 08 3 PR23 10</v>
      </c>
      <c r="L643" s="21" t="s">
        <v>1210</v>
      </c>
      <c r="M643" s="22">
        <v>17437</v>
      </c>
      <c r="N643" s="22">
        <v>1000</v>
      </c>
      <c r="O643" s="22">
        <v>955</v>
      </c>
      <c r="P643" s="22">
        <f t="shared" si="113"/>
        <v>19392</v>
      </c>
      <c r="Q643" s="22">
        <v>18137</v>
      </c>
      <c r="R643" s="22">
        <v>20092</v>
      </c>
      <c r="S643" s="22">
        <f t="shared" si="114"/>
        <v>700</v>
      </c>
      <c r="T643" s="76">
        <f t="shared" si="115"/>
        <v>3.8595137012736397E-2</v>
      </c>
      <c r="U643" s="64">
        <v>850</v>
      </c>
      <c r="V643" s="74">
        <f t="shared" si="111"/>
        <v>19242</v>
      </c>
      <c r="W643" s="70">
        <f t="shared" si="116"/>
        <v>2467.3243040000002</v>
      </c>
      <c r="X643" s="70">
        <f t="shared" si="120"/>
        <v>2005.2550000000001</v>
      </c>
      <c r="Y643" s="70">
        <f t="shared" si="117"/>
        <v>14769.420695999997</v>
      </c>
    </row>
    <row r="644" spans="1:25" x14ac:dyDescent="0.3">
      <c r="A644" s="4">
        <v>110</v>
      </c>
      <c r="B644" s="54">
        <v>1302</v>
      </c>
      <c r="C644" s="52" t="s">
        <v>2213</v>
      </c>
      <c r="D644" s="58" t="s">
        <v>151</v>
      </c>
      <c r="E644" s="7">
        <v>40238</v>
      </c>
      <c r="F644" s="5" t="str">
        <f t="shared" si="121"/>
        <v>N/A</v>
      </c>
      <c r="G644" s="8" t="s">
        <v>131</v>
      </c>
      <c r="H644" s="8" t="s">
        <v>132</v>
      </c>
      <c r="I644" s="8" t="s">
        <v>152</v>
      </c>
      <c r="J644" s="5" t="s">
        <v>13</v>
      </c>
      <c r="K644" s="5" t="str">
        <f t="shared" si="112"/>
        <v>1 1 04 1 PR05 61</v>
      </c>
      <c r="L644" s="21" t="s">
        <v>1210</v>
      </c>
      <c r="M644" s="22">
        <v>17993</v>
      </c>
      <c r="N644" s="22">
        <v>1000</v>
      </c>
      <c r="O644" s="22">
        <v>955</v>
      </c>
      <c r="P644" s="22">
        <f t="shared" si="113"/>
        <v>19948</v>
      </c>
      <c r="Q644" s="22">
        <v>18693</v>
      </c>
      <c r="R644" s="22">
        <v>20648</v>
      </c>
      <c r="S644" s="22">
        <f t="shared" si="114"/>
        <v>700</v>
      </c>
      <c r="T644" s="76">
        <f t="shared" si="115"/>
        <v>3.7447172738458247E-2</v>
      </c>
      <c r="U644" s="64">
        <v>425</v>
      </c>
      <c r="V644" s="74">
        <f t="shared" si="111"/>
        <v>19373</v>
      </c>
      <c r="W644" s="70">
        <f t="shared" si="116"/>
        <v>2490.7995040000001</v>
      </c>
      <c r="X644" s="70">
        <f t="shared" si="120"/>
        <v>2069.1950000000002</v>
      </c>
      <c r="Y644" s="70">
        <f t="shared" si="117"/>
        <v>14813.005496000002</v>
      </c>
    </row>
    <row r="645" spans="1:25" x14ac:dyDescent="0.3">
      <c r="A645" s="4">
        <v>263</v>
      </c>
      <c r="B645" s="54">
        <v>0</v>
      </c>
      <c r="C645" s="52" t="s">
        <v>2352</v>
      </c>
      <c r="D645" s="58" t="s">
        <v>16</v>
      </c>
      <c r="E645" s="7">
        <v>43830</v>
      </c>
      <c r="F645" s="5" t="str">
        <f t="shared" si="121"/>
        <v>N/A</v>
      </c>
      <c r="G645" s="6" t="s">
        <v>180</v>
      </c>
      <c r="H645" s="6" t="s">
        <v>348</v>
      </c>
      <c r="I645" s="8" t="s">
        <v>152</v>
      </c>
      <c r="J645" s="5" t="s">
        <v>13</v>
      </c>
      <c r="K645" s="5" t="str">
        <f t="shared" si="112"/>
        <v>1 1 05 2 PR31 79</v>
      </c>
      <c r="L645" s="21" t="s">
        <v>1210</v>
      </c>
      <c r="M645" s="22">
        <v>17993</v>
      </c>
      <c r="N645" s="22">
        <v>1000</v>
      </c>
      <c r="O645" s="22">
        <v>955</v>
      </c>
      <c r="P645" s="22">
        <f t="shared" si="113"/>
        <v>19948</v>
      </c>
      <c r="Q645" s="22">
        <v>18693</v>
      </c>
      <c r="R645" s="22">
        <v>20648</v>
      </c>
      <c r="S645" s="22">
        <f t="shared" si="114"/>
        <v>700</v>
      </c>
      <c r="T645" s="76">
        <f t="shared" si="115"/>
        <v>3.7447172738458247E-2</v>
      </c>
      <c r="U645" s="64">
        <v>0</v>
      </c>
      <c r="V645" s="74">
        <f t="shared" si="111"/>
        <v>18948</v>
      </c>
      <c r="W645" s="70">
        <f t="shared" si="116"/>
        <v>2414.6395040000002</v>
      </c>
      <c r="X645" s="70">
        <f t="shared" si="120"/>
        <v>2069.1950000000002</v>
      </c>
      <c r="Y645" s="70">
        <f t="shared" si="117"/>
        <v>14464.165496000001</v>
      </c>
    </row>
    <row r="646" spans="1:25" x14ac:dyDescent="0.3">
      <c r="A646" s="4">
        <v>480</v>
      </c>
      <c r="B646" s="54">
        <v>619</v>
      </c>
      <c r="C646" s="52" t="s">
        <v>2554</v>
      </c>
      <c r="D646" s="58" t="s">
        <v>618</v>
      </c>
      <c r="E646" s="7">
        <v>36846</v>
      </c>
      <c r="F646" s="5" t="str">
        <f t="shared" si="121"/>
        <v>STIPEJAL</v>
      </c>
      <c r="G646" s="6" t="s">
        <v>602</v>
      </c>
      <c r="H646" s="8" t="s">
        <v>603</v>
      </c>
      <c r="I646" s="9" t="s">
        <v>152</v>
      </c>
      <c r="J646" s="5" t="s">
        <v>39</v>
      </c>
      <c r="K646" s="5" t="str">
        <f t="shared" si="112"/>
        <v>1 2 08 3 PR16 82</v>
      </c>
      <c r="L646" s="21" t="s">
        <v>1210</v>
      </c>
      <c r="M646" s="22">
        <v>17993</v>
      </c>
      <c r="N646" s="22">
        <v>1000</v>
      </c>
      <c r="O646" s="22">
        <v>955</v>
      </c>
      <c r="P646" s="22">
        <f t="shared" si="113"/>
        <v>19948</v>
      </c>
      <c r="Q646" s="22">
        <v>18693</v>
      </c>
      <c r="R646" s="22">
        <v>20648</v>
      </c>
      <c r="S646" s="22">
        <f t="shared" si="114"/>
        <v>700</v>
      </c>
      <c r="T646" s="76">
        <f t="shared" si="115"/>
        <v>3.7447172738458247E-2</v>
      </c>
      <c r="U646" s="64">
        <v>708</v>
      </c>
      <c r="V646" s="74">
        <f t="shared" si="111"/>
        <v>19656</v>
      </c>
      <c r="W646" s="70">
        <f t="shared" si="116"/>
        <v>2541.5131040000001</v>
      </c>
      <c r="X646" s="70">
        <f t="shared" si="120"/>
        <v>2069.1950000000002</v>
      </c>
      <c r="Y646" s="70">
        <f t="shared" si="117"/>
        <v>15045.291895999999</v>
      </c>
    </row>
    <row r="647" spans="1:25" x14ac:dyDescent="0.3">
      <c r="A647" s="4">
        <v>22</v>
      </c>
      <c r="B647" s="54">
        <v>2147</v>
      </c>
      <c r="C647" s="52" t="s">
        <v>2138</v>
      </c>
      <c r="D647" s="59" t="s">
        <v>48</v>
      </c>
      <c r="E647" s="7">
        <v>43440</v>
      </c>
      <c r="F647" s="5" t="str">
        <f t="shared" si="121"/>
        <v>N/A</v>
      </c>
      <c r="G647" s="6" t="s">
        <v>11</v>
      </c>
      <c r="H647" s="6" t="s">
        <v>42</v>
      </c>
      <c r="I647" s="8" t="s">
        <v>30</v>
      </c>
      <c r="J647" s="5" t="s">
        <v>19</v>
      </c>
      <c r="K647" s="5" t="str">
        <f t="shared" si="112"/>
        <v>1 1 01 1 PR01 54</v>
      </c>
      <c r="L647" s="21" t="s">
        <v>1175</v>
      </c>
      <c r="M647" s="22">
        <v>15441</v>
      </c>
      <c r="N647" s="22">
        <v>0</v>
      </c>
      <c r="O647" s="22">
        <v>0</v>
      </c>
      <c r="P647" s="22">
        <f t="shared" si="113"/>
        <v>15441</v>
      </c>
      <c r="Q647" s="22">
        <v>16041</v>
      </c>
      <c r="R647" s="22">
        <v>16041</v>
      </c>
      <c r="S647" s="22">
        <f t="shared" si="114"/>
        <v>600</v>
      </c>
      <c r="T647" s="76">
        <f t="shared" si="115"/>
        <v>3.7404151860856556E-2</v>
      </c>
      <c r="U647" s="64">
        <v>0</v>
      </c>
      <c r="V647" s="74">
        <f t="shared" ref="V647:V710" si="122">O647+M647+U647</f>
        <v>15441</v>
      </c>
      <c r="W647" s="70">
        <f t="shared" si="116"/>
        <v>1786.1851040000001</v>
      </c>
      <c r="X647" s="70">
        <v>0</v>
      </c>
      <c r="Y647" s="70">
        <f t="shared" si="117"/>
        <v>13654.814896</v>
      </c>
    </row>
    <row r="648" spans="1:25" x14ac:dyDescent="0.3">
      <c r="A648" s="4">
        <v>56</v>
      </c>
      <c r="B648" s="54">
        <v>2438</v>
      </c>
      <c r="C648" s="52" t="s">
        <v>2098</v>
      </c>
      <c r="D648" s="59" t="s">
        <v>2927</v>
      </c>
      <c r="E648" s="7">
        <v>44302</v>
      </c>
      <c r="F648" s="5" t="str">
        <f t="shared" si="121"/>
        <v>N/A</v>
      </c>
      <c r="G648" s="6" t="s">
        <v>61</v>
      </c>
      <c r="H648" s="8" t="s">
        <v>62</v>
      </c>
      <c r="I648" s="8" t="s">
        <v>94</v>
      </c>
      <c r="J648" s="5" t="s">
        <v>19</v>
      </c>
      <c r="K648" s="5" t="str">
        <f t="shared" si="112"/>
        <v>1 1 02 2 PR10 69</v>
      </c>
      <c r="L648" s="21" t="s">
        <v>1175</v>
      </c>
      <c r="M648" s="22">
        <v>15441</v>
      </c>
      <c r="N648" s="22">
        <v>0</v>
      </c>
      <c r="O648" s="22">
        <v>0</v>
      </c>
      <c r="P648" s="22">
        <f t="shared" si="113"/>
        <v>15441</v>
      </c>
      <c r="Q648" s="22">
        <v>16041</v>
      </c>
      <c r="R648" s="22">
        <v>16041</v>
      </c>
      <c r="S648" s="22">
        <f t="shared" si="114"/>
        <v>600</v>
      </c>
      <c r="T648" s="76">
        <f t="shared" si="115"/>
        <v>3.7404151860856556E-2</v>
      </c>
      <c r="U648" s="64">
        <v>0</v>
      </c>
      <c r="V648" s="74">
        <f t="shared" si="122"/>
        <v>15441</v>
      </c>
      <c r="W648" s="70">
        <f t="shared" si="116"/>
        <v>1786.1851040000001</v>
      </c>
      <c r="X648" s="70">
        <v>0</v>
      </c>
      <c r="Y648" s="70">
        <f t="shared" si="117"/>
        <v>13654.814896</v>
      </c>
    </row>
    <row r="649" spans="1:25" x14ac:dyDescent="0.3">
      <c r="A649" s="4">
        <v>99</v>
      </c>
      <c r="B649" s="54">
        <v>2301</v>
      </c>
      <c r="C649" s="52" t="s">
        <v>2205</v>
      </c>
      <c r="D649" s="58" t="s">
        <v>142</v>
      </c>
      <c r="E649" s="7">
        <v>43710</v>
      </c>
      <c r="F649" s="5" t="str">
        <f t="shared" si="121"/>
        <v>N/A</v>
      </c>
      <c r="G649" s="6" t="s">
        <v>131</v>
      </c>
      <c r="H649" s="8" t="s">
        <v>158</v>
      </c>
      <c r="I649" s="8" t="s">
        <v>53</v>
      </c>
      <c r="J649" s="5" t="s">
        <v>19</v>
      </c>
      <c r="K649" s="5" t="str">
        <f t="shared" si="112"/>
        <v>1 1 04 2 PR12 75</v>
      </c>
      <c r="L649" s="21" t="s">
        <v>1175</v>
      </c>
      <c r="M649" s="22">
        <v>15441</v>
      </c>
      <c r="N649" s="22">
        <v>0</v>
      </c>
      <c r="O649" s="22">
        <v>0</v>
      </c>
      <c r="P649" s="22">
        <f t="shared" si="113"/>
        <v>15441</v>
      </c>
      <c r="Q649" s="22">
        <v>16041</v>
      </c>
      <c r="R649" s="22">
        <v>16041</v>
      </c>
      <c r="S649" s="22">
        <f t="shared" si="114"/>
        <v>600</v>
      </c>
      <c r="T649" s="76">
        <f t="shared" si="115"/>
        <v>3.7404151860856556E-2</v>
      </c>
      <c r="U649" s="64">
        <v>0</v>
      </c>
      <c r="V649" s="74">
        <f t="shared" si="122"/>
        <v>15441</v>
      </c>
      <c r="W649" s="70">
        <f t="shared" si="116"/>
        <v>1786.1851040000001</v>
      </c>
      <c r="X649" s="70">
        <v>0</v>
      </c>
      <c r="Y649" s="70">
        <f t="shared" si="117"/>
        <v>13654.814896</v>
      </c>
    </row>
    <row r="650" spans="1:25" x14ac:dyDescent="0.3">
      <c r="A650" s="4">
        <v>100</v>
      </c>
      <c r="B650" s="54">
        <v>2216</v>
      </c>
      <c r="C650" s="52" t="s">
        <v>2206</v>
      </c>
      <c r="D650" s="59" t="s">
        <v>143</v>
      </c>
      <c r="E650" s="7">
        <v>43472</v>
      </c>
      <c r="F650" s="5" t="str">
        <f t="shared" si="121"/>
        <v>N/A</v>
      </c>
      <c r="G650" s="6" t="s">
        <v>131</v>
      </c>
      <c r="H650" s="8" t="s">
        <v>132</v>
      </c>
      <c r="I650" s="8" t="s">
        <v>53</v>
      </c>
      <c r="J650" s="5" t="s">
        <v>19</v>
      </c>
      <c r="K650" s="5" t="str">
        <f t="shared" si="112"/>
        <v>1 1 04 1 PR05 61</v>
      </c>
      <c r="L650" s="21" t="s">
        <v>1175</v>
      </c>
      <c r="M650" s="22">
        <v>15441</v>
      </c>
      <c r="N650" s="22">
        <v>0</v>
      </c>
      <c r="O650" s="22">
        <v>0</v>
      </c>
      <c r="P650" s="22">
        <f t="shared" si="113"/>
        <v>15441</v>
      </c>
      <c r="Q650" s="22">
        <v>16041</v>
      </c>
      <c r="R650" s="22">
        <v>16041</v>
      </c>
      <c r="S650" s="22">
        <f t="shared" si="114"/>
        <v>600</v>
      </c>
      <c r="T650" s="76">
        <f t="shared" si="115"/>
        <v>3.7404151860856556E-2</v>
      </c>
      <c r="U650" s="64">
        <v>0</v>
      </c>
      <c r="V650" s="74">
        <f t="shared" si="122"/>
        <v>15441</v>
      </c>
      <c r="W650" s="70">
        <f t="shared" si="116"/>
        <v>1786.1851040000001</v>
      </c>
      <c r="X650" s="70">
        <v>0</v>
      </c>
      <c r="Y650" s="70">
        <f t="shared" si="117"/>
        <v>13654.814896</v>
      </c>
    </row>
    <row r="651" spans="1:25" hidden="1" x14ac:dyDescent="0.3">
      <c r="A651" s="4">
        <v>645</v>
      </c>
      <c r="B651" s="54">
        <v>2267</v>
      </c>
      <c r="C651" s="52" t="s">
        <v>2707</v>
      </c>
      <c r="D651" s="58" t="s">
        <v>806</v>
      </c>
      <c r="E651" s="7">
        <v>43525</v>
      </c>
      <c r="F651" s="5" t="str">
        <f t="shared" si="121"/>
        <v>N/A</v>
      </c>
      <c r="G651" s="8" t="s">
        <v>807</v>
      </c>
      <c r="H651" s="8" t="s">
        <v>808</v>
      </c>
      <c r="I651" s="8" t="s">
        <v>809</v>
      </c>
      <c r="J651" s="5" t="s">
        <v>13</v>
      </c>
      <c r="K651" s="5" t="str">
        <f t="shared" si="112"/>
        <v>1 2 22 4 PR24 22</v>
      </c>
      <c r="L651" s="21" t="s">
        <v>1151</v>
      </c>
      <c r="M651" s="22">
        <v>69445</v>
      </c>
      <c r="N651" s="22">
        <v>2544</v>
      </c>
      <c r="O651" s="22">
        <v>1794</v>
      </c>
      <c r="P651" s="22">
        <f t="shared" si="113"/>
        <v>73783</v>
      </c>
      <c r="Q651" s="22">
        <v>69445</v>
      </c>
      <c r="R651" s="22">
        <v>73783</v>
      </c>
      <c r="S651" s="22">
        <f t="shared" si="114"/>
        <v>0</v>
      </c>
      <c r="T651" s="76">
        <f t="shared" si="115"/>
        <v>0</v>
      </c>
      <c r="U651" s="64">
        <v>0</v>
      </c>
      <c r="V651" s="74">
        <f t="shared" si="122"/>
        <v>71239</v>
      </c>
      <c r="W651" s="70">
        <f t="shared" si="116"/>
        <v>11785.186704</v>
      </c>
      <c r="X651" s="70">
        <f>M651*11.5%</f>
        <v>7986.1750000000002</v>
      </c>
      <c r="Y651" s="70">
        <f t="shared" si="117"/>
        <v>51467.638295999997</v>
      </c>
    </row>
    <row r="652" spans="1:25" hidden="1" x14ac:dyDescent="0.3">
      <c r="A652" s="4">
        <v>646</v>
      </c>
      <c r="B652" s="54">
        <v>2108</v>
      </c>
      <c r="C652" s="52" t="s">
        <v>2708</v>
      </c>
      <c r="D652" s="58" t="s">
        <v>810</v>
      </c>
      <c r="E652" s="7">
        <v>43440</v>
      </c>
      <c r="F652" s="5" t="str">
        <f t="shared" si="121"/>
        <v>N/A</v>
      </c>
      <c r="G652" s="8" t="s">
        <v>807</v>
      </c>
      <c r="H652" s="8" t="s">
        <v>808</v>
      </c>
      <c r="I652" s="8" t="s">
        <v>811</v>
      </c>
      <c r="J652" s="5" t="s">
        <v>13</v>
      </c>
      <c r="K652" s="5" t="str">
        <f t="shared" si="112"/>
        <v>1 2 22 4 PR24 22</v>
      </c>
      <c r="L652" s="21" t="s">
        <v>1184</v>
      </c>
      <c r="M652" s="22">
        <v>42219</v>
      </c>
      <c r="N652" s="22">
        <v>1865</v>
      </c>
      <c r="O652" s="22">
        <v>1345</v>
      </c>
      <c r="P652" s="22">
        <f t="shared" si="113"/>
        <v>45429</v>
      </c>
      <c r="Q652" s="22">
        <v>42219</v>
      </c>
      <c r="R652" s="22">
        <v>45429</v>
      </c>
      <c r="S652" s="22">
        <f t="shared" si="114"/>
        <v>0</v>
      </c>
      <c r="T652" s="76">
        <f t="shared" si="115"/>
        <v>0</v>
      </c>
      <c r="U652" s="64">
        <v>0</v>
      </c>
      <c r="V652" s="74">
        <f t="shared" si="122"/>
        <v>43564</v>
      </c>
      <c r="W652" s="70">
        <f t="shared" si="116"/>
        <v>6825.826704000001</v>
      </c>
      <c r="X652" s="70">
        <f>M652*11.5%</f>
        <v>4855.1850000000004</v>
      </c>
      <c r="Y652" s="70">
        <f t="shared" si="117"/>
        <v>31882.988296</v>
      </c>
    </row>
    <row r="653" spans="1:25" hidden="1" x14ac:dyDescent="0.3">
      <c r="A653" s="4">
        <v>647</v>
      </c>
      <c r="B653" s="54">
        <v>2411</v>
      </c>
      <c r="C653" s="72" t="s">
        <v>2054</v>
      </c>
      <c r="D653" s="58" t="s">
        <v>2034</v>
      </c>
      <c r="E653" s="7">
        <v>44256</v>
      </c>
      <c r="F653" s="5" t="str">
        <f t="shared" si="121"/>
        <v>N/A</v>
      </c>
      <c r="G653" s="8" t="s">
        <v>807</v>
      </c>
      <c r="H653" s="8" t="s">
        <v>808</v>
      </c>
      <c r="I653" s="8" t="s">
        <v>812</v>
      </c>
      <c r="J653" s="5" t="s">
        <v>13</v>
      </c>
      <c r="K653" s="5" t="str">
        <f t="shared" si="112"/>
        <v>1 2 22 4 PR24 22</v>
      </c>
      <c r="L653" s="21" t="s">
        <v>1211</v>
      </c>
      <c r="M653" s="22">
        <v>39023</v>
      </c>
      <c r="N653" s="22">
        <v>1808</v>
      </c>
      <c r="O653" s="22">
        <v>1299</v>
      </c>
      <c r="P653" s="22">
        <f t="shared" si="113"/>
        <v>42130</v>
      </c>
      <c r="Q653" s="22">
        <v>39023</v>
      </c>
      <c r="R653" s="22">
        <v>42130</v>
      </c>
      <c r="S653" s="22">
        <f t="shared" si="114"/>
        <v>0</v>
      </c>
      <c r="T653" s="76">
        <f t="shared" si="115"/>
        <v>0</v>
      </c>
      <c r="U653" s="64">
        <v>0</v>
      </c>
      <c r="V653" s="74">
        <f t="shared" si="122"/>
        <v>40322</v>
      </c>
      <c r="W653" s="70">
        <f t="shared" si="116"/>
        <v>6244.8603040000007</v>
      </c>
      <c r="X653" s="70">
        <f>M653*11.5%</f>
        <v>4487.6450000000004</v>
      </c>
      <c r="Y653" s="70">
        <f t="shared" si="117"/>
        <v>29589.494695999998</v>
      </c>
    </row>
    <row r="654" spans="1:25" hidden="1" x14ac:dyDescent="0.3">
      <c r="A654" s="4">
        <v>648</v>
      </c>
      <c r="B654" s="54">
        <v>0</v>
      </c>
      <c r="C654" s="52" t="s">
        <v>2709</v>
      </c>
      <c r="D654" s="59" t="s">
        <v>16</v>
      </c>
      <c r="E654" s="7">
        <v>43830</v>
      </c>
      <c r="F654" s="5" t="str">
        <f>IFERROR(VLOOKUP(B72,SINDICATO,5,FALSE),"N/A")</f>
        <v>N/A</v>
      </c>
      <c r="G654" s="8" t="s">
        <v>807</v>
      </c>
      <c r="H654" s="8" t="s">
        <v>808</v>
      </c>
      <c r="I654" s="8" t="s">
        <v>21</v>
      </c>
      <c r="J654" s="5" t="s">
        <v>19</v>
      </c>
      <c r="K654" s="5" t="str">
        <f t="shared" si="112"/>
        <v>1 2 22 4 PR24 22</v>
      </c>
      <c r="L654" s="21" t="s">
        <v>1208</v>
      </c>
      <c r="M654" s="22">
        <v>33470</v>
      </c>
      <c r="N654" s="22">
        <v>0</v>
      </c>
      <c r="O654" s="22">
        <v>0</v>
      </c>
      <c r="P654" s="22">
        <f t="shared" si="113"/>
        <v>33470</v>
      </c>
      <c r="Q654" s="22">
        <v>33470</v>
      </c>
      <c r="R654" s="22">
        <v>33470</v>
      </c>
      <c r="S654" s="22">
        <f t="shared" si="114"/>
        <v>0</v>
      </c>
      <c r="T654" s="76">
        <f t="shared" si="115"/>
        <v>0</v>
      </c>
      <c r="U654" s="64">
        <v>0</v>
      </c>
      <c r="V654" s="74">
        <f t="shared" si="122"/>
        <v>33470</v>
      </c>
      <c r="W654" s="70">
        <f t="shared" si="116"/>
        <v>5016.9819040000002</v>
      </c>
      <c r="X654" s="70">
        <v>0</v>
      </c>
      <c r="Y654" s="70">
        <f t="shared" si="117"/>
        <v>28453.018096</v>
      </c>
    </row>
    <row r="655" spans="1:25" x14ac:dyDescent="0.3">
      <c r="A655" s="4">
        <v>101</v>
      </c>
      <c r="B655" s="54">
        <v>1669</v>
      </c>
      <c r="C655" s="52" t="s">
        <v>2207</v>
      </c>
      <c r="D655" s="59" t="s">
        <v>144</v>
      </c>
      <c r="E655" s="7">
        <v>43440</v>
      </c>
      <c r="F655" s="5" t="str">
        <f>IFERROR(VLOOKUP(B655,SINDICATO,5,FALSE),"N/A")</f>
        <v>N/A</v>
      </c>
      <c r="G655" s="6" t="s">
        <v>131</v>
      </c>
      <c r="H655" s="8" t="s">
        <v>132</v>
      </c>
      <c r="I655" s="8" t="s">
        <v>53</v>
      </c>
      <c r="J655" s="5" t="s">
        <v>19</v>
      </c>
      <c r="K655" s="5" t="str">
        <f t="shared" ref="K655:K718" si="123">VLOOKUP(H655,estructura,2,FALSE)</f>
        <v>1 1 04 1 PR05 61</v>
      </c>
      <c r="L655" s="21" t="s">
        <v>1175</v>
      </c>
      <c r="M655" s="22">
        <v>15441</v>
      </c>
      <c r="N655" s="22">
        <v>0</v>
      </c>
      <c r="O655" s="22">
        <v>0</v>
      </c>
      <c r="P655" s="22">
        <f t="shared" ref="P655:P718" si="124">SUM(M655:O655)</f>
        <v>15441</v>
      </c>
      <c r="Q655" s="22">
        <v>16041</v>
      </c>
      <c r="R655" s="22">
        <v>16041</v>
      </c>
      <c r="S655" s="22">
        <f t="shared" ref="S655:S718" si="125">Q655-M655</f>
        <v>600</v>
      </c>
      <c r="T655" s="76">
        <f t="shared" ref="T655:T718" si="126">S655/Q655</f>
        <v>3.7404151860856556E-2</v>
      </c>
      <c r="U655" s="64">
        <v>0</v>
      </c>
      <c r="V655" s="74">
        <f t="shared" si="122"/>
        <v>15441</v>
      </c>
      <c r="W655" s="70">
        <f t="shared" ref="W655:W718" si="127">IF(V655&gt;0,((V655-(VLOOKUP(V655,$AA$10:$AD$20,1)))*(VLOOKUP(V655,$AA$10:$AD$20,4)))+(VLOOKUP(V655,$AA$10:$AD$20,3)),0)</f>
        <v>1786.1851040000001</v>
      </c>
      <c r="X655" s="70">
        <v>0</v>
      </c>
      <c r="Y655" s="70">
        <f t="shared" ref="Y655:Y718" si="128">V655-W655-X655</f>
        <v>13654.814896</v>
      </c>
    </row>
    <row r="656" spans="1:25" x14ac:dyDescent="0.3">
      <c r="A656" s="4">
        <v>102</v>
      </c>
      <c r="B656" s="54">
        <v>2389</v>
      </c>
      <c r="C656" s="52" t="s">
        <v>2041</v>
      </c>
      <c r="D656" s="59" t="s">
        <v>2011</v>
      </c>
      <c r="E656" s="7">
        <v>44138</v>
      </c>
      <c r="F656" s="5" t="str">
        <f>IFERROR(VLOOKUP(B656,SINDICATO,5,FALSE),"N/A")</f>
        <v>N/A</v>
      </c>
      <c r="G656" s="6" t="s">
        <v>131</v>
      </c>
      <c r="H656" s="8" t="s">
        <v>132</v>
      </c>
      <c r="I656" s="8" t="s">
        <v>53</v>
      </c>
      <c r="J656" s="5" t="s">
        <v>19</v>
      </c>
      <c r="K656" s="5" t="str">
        <f t="shared" si="123"/>
        <v>1 1 04 1 PR05 61</v>
      </c>
      <c r="L656" s="21" t="s">
        <v>1175</v>
      </c>
      <c r="M656" s="22">
        <v>15441</v>
      </c>
      <c r="N656" s="22">
        <v>0</v>
      </c>
      <c r="O656" s="22">
        <v>0</v>
      </c>
      <c r="P656" s="22">
        <f t="shared" si="124"/>
        <v>15441</v>
      </c>
      <c r="Q656" s="22">
        <v>16041</v>
      </c>
      <c r="R656" s="22">
        <v>16041</v>
      </c>
      <c r="S656" s="22">
        <f t="shared" si="125"/>
        <v>600</v>
      </c>
      <c r="T656" s="76">
        <f t="shared" si="126"/>
        <v>3.7404151860856556E-2</v>
      </c>
      <c r="U656" s="64">
        <v>0</v>
      </c>
      <c r="V656" s="74">
        <f t="shared" si="122"/>
        <v>15441</v>
      </c>
      <c r="W656" s="70">
        <f t="shared" si="127"/>
        <v>1786.1851040000001</v>
      </c>
      <c r="X656" s="70">
        <v>0</v>
      </c>
      <c r="Y656" s="70">
        <f t="shared" si="128"/>
        <v>13654.814896</v>
      </c>
    </row>
    <row r="657" spans="1:25" x14ac:dyDescent="0.3">
      <c r="A657" s="4">
        <v>103</v>
      </c>
      <c r="B657" s="54">
        <v>2326</v>
      </c>
      <c r="C657" s="52" t="s">
        <v>2208</v>
      </c>
      <c r="D657" s="59" t="s">
        <v>145</v>
      </c>
      <c r="E657" s="7">
        <v>43846</v>
      </c>
      <c r="F657" s="5" t="str">
        <f>IFERROR(VLOOKUP(B657,SINDICATO,5,FALSE),"N/A")</f>
        <v>N/A</v>
      </c>
      <c r="G657" s="6" t="s">
        <v>131</v>
      </c>
      <c r="H657" s="8" t="s">
        <v>158</v>
      </c>
      <c r="I657" s="8" t="s">
        <v>53</v>
      </c>
      <c r="J657" s="5" t="s">
        <v>19</v>
      </c>
      <c r="K657" s="5" t="str">
        <f t="shared" si="123"/>
        <v>1 1 04 2 PR12 75</v>
      </c>
      <c r="L657" s="21" t="s">
        <v>1175</v>
      </c>
      <c r="M657" s="22">
        <v>15441</v>
      </c>
      <c r="N657" s="22">
        <v>0</v>
      </c>
      <c r="O657" s="22">
        <v>0</v>
      </c>
      <c r="P657" s="22">
        <f t="shared" si="124"/>
        <v>15441</v>
      </c>
      <c r="Q657" s="22">
        <v>16041</v>
      </c>
      <c r="R657" s="22">
        <v>16041</v>
      </c>
      <c r="S657" s="22">
        <f t="shared" si="125"/>
        <v>600</v>
      </c>
      <c r="T657" s="76">
        <f t="shared" si="126"/>
        <v>3.7404151860856556E-2</v>
      </c>
      <c r="U657" s="64">
        <v>0</v>
      </c>
      <c r="V657" s="74">
        <f t="shared" si="122"/>
        <v>15441</v>
      </c>
      <c r="W657" s="70">
        <f t="shared" si="127"/>
        <v>1786.1851040000001</v>
      </c>
      <c r="X657" s="70">
        <v>0</v>
      </c>
      <c r="Y657" s="70">
        <f t="shared" si="128"/>
        <v>13654.814896</v>
      </c>
    </row>
    <row r="658" spans="1:25" x14ac:dyDescent="0.3">
      <c r="A658" s="4">
        <v>104</v>
      </c>
      <c r="B658" s="54">
        <v>2432</v>
      </c>
      <c r="C658" s="52" t="s">
        <v>2042</v>
      </c>
      <c r="D658" s="59" t="s">
        <v>2918</v>
      </c>
      <c r="E658" s="7">
        <v>44287</v>
      </c>
      <c r="F658" s="5" t="str">
        <f>IFERROR(VLOOKUP(B658,SINDICATO,5,FALSE),"N/A")</f>
        <v>N/A</v>
      </c>
      <c r="G658" s="6" t="s">
        <v>131</v>
      </c>
      <c r="H658" s="8" t="s">
        <v>132</v>
      </c>
      <c r="I658" s="8" t="s">
        <v>53</v>
      </c>
      <c r="J658" s="5" t="s">
        <v>19</v>
      </c>
      <c r="K658" s="5" t="str">
        <f t="shared" si="123"/>
        <v>1 1 04 1 PR05 61</v>
      </c>
      <c r="L658" s="21" t="s">
        <v>1175</v>
      </c>
      <c r="M658" s="22">
        <v>15441</v>
      </c>
      <c r="N658" s="22">
        <v>0</v>
      </c>
      <c r="O658" s="22">
        <v>0</v>
      </c>
      <c r="P658" s="22">
        <f t="shared" si="124"/>
        <v>15441</v>
      </c>
      <c r="Q658" s="22">
        <v>16041</v>
      </c>
      <c r="R658" s="22">
        <v>16041</v>
      </c>
      <c r="S658" s="22">
        <f t="shared" si="125"/>
        <v>600</v>
      </c>
      <c r="T658" s="76">
        <f t="shared" si="126"/>
        <v>3.7404151860856556E-2</v>
      </c>
      <c r="U658" s="64">
        <v>0</v>
      </c>
      <c r="V658" s="74">
        <f t="shared" si="122"/>
        <v>15441</v>
      </c>
      <c r="W658" s="70">
        <f t="shared" si="127"/>
        <v>1786.1851040000001</v>
      </c>
      <c r="X658" s="70">
        <v>0</v>
      </c>
      <c r="Y658" s="70">
        <f t="shared" si="128"/>
        <v>13654.814896</v>
      </c>
    </row>
    <row r="659" spans="1:25" x14ac:dyDescent="0.3">
      <c r="A659" s="4">
        <v>105</v>
      </c>
      <c r="B659" s="54">
        <v>2020</v>
      </c>
      <c r="C659" s="52" t="s">
        <v>2209</v>
      </c>
      <c r="D659" s="58" t="s">
        <v>146</v>
      </c>
      <c r="E659" s="7">
        <v>43440</v>
      </c>
      <c r="F659" s="5" t="str">
        <f>IFERROR(VLOOKUP(B659,SINDICATO,5,FALSE),"N/A")</f>
        <v>N/A</v>
      </c>
      <c r="G659" s="8" t="s">
        <v>131</v>
      </c>
      <c r="H659" s="8" t="s">
        <v>132</v>
      </c>
      <c r="I659" s="8" t="s">
        <v>53</v>
      </c>
      <c r="J659" s="5" t="s">
        <v>19</v>
      </c>
      <c r="K659" s="5" t="str">
        <f t="shared" si="123"/>
        <v>1 1 04 1 PR05 61</v>
      </c>
      <c r="L659" s="21" t="s">
        <v>1175</v>
      </c>
      <c r="M659" s="22">
        <v>15441</v>
      </c>
      <c r="N659" s="22">
        <v>0</v>
      </c>
      <c r="O659" s="22">
        <v>0</v>
      </c>
      <c r="P659" s="22">
        <f t="shared" si="124"/>
        <v>15441</v>
      </c>
      <c r="Q659" s="22">
        <v>16041</v>
      </c>
      <c r="R659" s="22">
        <v>16041</v>
      </c>
      <c r="S659" s="22">
        <f t="shared" si="125"/>
        <v>600</v>
      </c>
      <c r="T659" s="76">
        <f t="shared" si="126"/>
        <v>3.7404151860856556E-2</v>
      </c>
      <c r="U659" s="64">
        <v>0</v>
      </c>
      <c r="V659" s="74">
        <f t="shared" si="122"/>
        <v>15441</v>
      </c>
      <c r="W659" s="70">
        <f t="shared" si="127"/>
        <v>1786.1851040000001</v>
      </c>
      <c r="X659" s="70">
        <v>0</v>
      </c>
      <c r="Y659" s="70">
        <f t="shared" si="128"/>
        <v>13654.814896</v>
      </c>
    </row>
    <row r="660" spans="1:25" x14ac:dyDescent="0.3">
      <c r="A660" s="4">
        <v>122</v>
      </c>
      <c r="B660" s="56">
        <v>2345</v>
      </c>
      <c r="C660" s="52" t="s">
        <v>2221</v>
      </c>
      <c r="D660" s="62" t="s">
        <v>1962</v>
      </c>
      <c r="E660" s="7">
        <v>43983</v>
      </c>
      <c r="F660" s="5" t="str">
        <f>IFERROR(VLOOKUP(B636,SINDICATO,5,FALSE),"N/A")</f>
        <v>N/A</v>
      </c>
      <c r="G660" s="8" t="s">
        <v>131</v>
      </c>
      <c r="H660" s="6" t="s">
        <v>158</v>
      </c>
      <c r="I660" s="8" t="s">
        <v>53</v>
      </c>
      <c r="J660" s="5" t="s">
        <v>19</v>
      </c>
      <c r="K660" s="5" t="str">
        <f t="shared" si="123"/>
        <v>1 1 04 2 PR12 75</v>
      </c>
      <c r="L660" s="21" t="s">
        <v>1175</v>
      </c>
      <c r="M660" s="22">
        <v>15441</v>
      </c>
      <c r="N660" s="22">
        <v>0</v>
      </c>
      <c r="O660" s="22">
        <v>0</v>
      </c>
      <c r="P660" s="22">
        <f t="shared" si="124"/>
        <v>15441</v>
      </c>
      <c r="Q660" s="22">
        <v>16041</v>
      </c>
      <c r="R660" s="22">
        <v>16041</v>
      </c>
      <c r="S660" s="22">
        <f t="shared" si="125"/>
        <v>600</v>
      </c>
      <c r="T660" s="76">
        <f t="shared" si="126"/>
        <v>3.7404151860856556E-2</v>
      </c>
      <c r="U660" s="64">
        <v>0</v>
      </c>
      <c r="V660" s="74">
        <f t="shared" si="122"/>
        <v>15441</v>
      </c>
      <c r="W660" s="70">
        <f t="shared" si="127"/>
        <v>1786.1851040000001</v>
      </c>
      <c r="X660" s="70">
        <v>0</v>
      </c>
      <c r="Y660" s="70">
        <f t="shared" si="128"/>
        <v>13654.814896</v>
      </c>
    </row>
    <row r="661" spans="1:25" x14ac:dyDescent="0.3">
      <c r="A661" s="4">
        <v>123</v>
      </c>
      <c r="B661" s="54">
        <v>2296</v>
      </c>
      <c r="C661" s="52" t="s">
        <v>2222</v>
      </c>
      <c r="D661" s="58" t="s">
        <v>168</v>
      </c>
      <c r="E661" s="7">
        <v>43678</v>
      </c>
      <c r="F661" s="5" t="str">
        <f t="shared" ref="F661:F666" si="129">IFERROR(VLOOKUP(B661,SINDICATO,5,FALSE),"N/A")</f>
        <v>N/A</v>
      </c>
      <c r="G661" s="8" t="s">
        <v>131</v>
      </c>
      <c r="H661" s="6" t="s">
        <v>158</v>
      </c>
      <c r="I661" s="8" t="s">
        <v>53</v>
      </c>
      <c r="J661" s="5" t="s">
        <v>19</v>
      </c>
      <c r="K661" s="5" t="str">
        <f t="shared" si="123"/>
        <v>1 1 04 2 PR12 75</v>
      </c>
      <c r="L661" s="21" t="s">
        <v>1175</v>
      </c>
      <c r="M661" s="22">
        <v>15441</v>
      </c>
      <c r="N661" s="22">
        <v>0</v>
      </c>
      <c r="O661" s="22">
        <v>0</v>
      </c>
      <c r="P661" s="22">
        <f t="shared" si="124"/>
        <v>15441</v>
      </c>
      <c r="Q661" s="22">
        <v>16041</v>
      </c>
      <c r="R661" s="22">
        <v>16041</v>
      </c>
      <c r="S661" s="22">
        <f t="shared" si="125"/>
        <v>600</v>
      </c>
      <c r="T661" s="76">
        <f t="shared" si="126"/>
        <v>3.7404151860856556E-2</v>
      </c>
      <c r="U661" s="64">
        <v>0</v>
      </c>
      <c r="V661" s="74">
        <f t="shared" si="122"/>
        <v>15441</v>
      </c>
      <c r="W661" s="70">
        <f t="shared" si="127"/>
        <v>1786.1851040000001</v>
      </c>
      <c r="X661" s="70">
        <v>0</v>
      </c>
      <c r="Y661" s="70">
        <f t="shared" si="128"/>
        <v>13654.814896</v>
      </c>
    </row>
    <row r="662" spans="1:25" x14ac:dyDescent="0.3">
      <c r="A662" s="4">
        <v>124</v>
      </c>
      <c r="B662" s="54">
        <v>2248</v>
      </c>
      <c r="C662" s="52" t="s">
        <v>2223</v>
      </c>
      <c r="D662" s="59" t="s">
        <v>169</v>
      </c>
      <c r="E662" s="7">
        <v>43522</v>
      </c>
      <c r="F662" s="5" t="str">
        <f t="shared" si="129"/>
        <v>N/A</v>
      </c>
      <c r="G662" s="8" t="s">
        <v>131</v>
      </c>
      <c r="H662" s="6" t="s">
        <v>158</v>
      </c>
      <c r="I662" s="8" t="s">
        <v>53</v>
      </c>
      <c r="J662" s="5" t="s">
        <v>19</v>
      </c>
      <c r="K662" s="5" t="str">
        <f t="shared" si="123"/>
        <v>1 1 04 2 PR12 75</v>
      </c>
      <c r="L662" s="21" t="s">
        <v>1175</v>
      </c>
      <c r="M662" s="22">
        <v>15441</v>
      </c>
      <c r="N662" s="22">
        <v>0</v>
      </c>
      <c r="O662" s="22">
        <v>0</v>
      </c>
      <c r="P662" s="22">
        <f t="shared" si="124"/>
        <v>15441</v>
      </c>
      <c r="Q662" s="22">
        <v>16041</v>
      </c>
      <c r="R662" s="22">
        <v>16041</v>
      </c>
      <c r="S662" s="22">
        <f t="shared" si="125"/>
        <v>600</v>
      </c>
      <c r="T662" s="76">
        <f t="shared" si="126"/>
        <v>3.7404151860856556E-2</v>
      </c>
      <c r="U662" s="64">
        <v>0</v>
      </c>
      <c r="V662" s="74">
        <f t="shared" si="122"/>
        <v>15441</v>
      </c>
      <c r="W662" s="70">
        <f t="shared" si="127"/>
        <v>1786.1851040000001</v>
      </c>
      <c r="X662" s="70">
        <v>0</v>
      </c>
      <c r="Y662" s="70">
        <f t="shared" si="128"/>
        <v>13654.814896</v>
      </c>
    </row>
    <row r="663" spans="1:25" x14ac:dyDescent="0.3">
      <c r="A663" s="4">
        <v>202</v>
      </c>
      <c r="B663" s="54">
        <v>2290</v>
      </c>
      <c r="C663" s="52" t="s">
        <v>2297</v>
      </c>
      <c r="D663" s="58" t="s">
        <v>278</v>
      </c>
      <c r="E663" s="7">
        <v>43647</v>
      </c>
      <c r="F663" s="5" t="str">
        <f t="shared" si="129"/>
        <v>N/A</v>
      </c>
      <c r="G663" s="8" t="s">
        <v>180</v>
      </c>
      <c r="H663" s="8" t="s">
        <v>271</v>
      </c>
      <c r="I663" s="8" t="s">
        <v>30</v>
      </c>
      <c r="J663" s="5" t="s">
        <v>19</v>
      </c>
      <c r="K663" s="5" t="str">
        <f t="shared" si="123"/>
        <v>1 1 05 2 PR15 80</v>
      </c>
      <c r="L663" s="21" t="s">
        <v>1175</v>
      </c>
      <c r="M663" s="22">
        <v>15441</v>
      </c>
      <c r="N663" s="22">
        <v>0</v>
      </c>
      <c r="O663" s="22">
        <v>0</v>
      </c>
      <c r="P663" s="22">
        <f t="shared" si="124"/>
        <v>15441</v>
      </c>
      <c r="Q663" s="22">
        <v>16041</v>
      </c>
      <c r="R663" s="22">
        <v>16041</v>
      </c>
      <c r="S663" s="22">
        <f t="shared" si="125"/>
        <v>600</v>
      </c>
      <c r="T663" s="76">
        <f t="shared" si="126"/>
        <v>3.7404151860856556E-2</v>
      </c>
      <c r="U663" s="64">
        <v>0</v>
      </c>
      <c r="V663" s="74">
        <f t="shared" si="122"/>
        <v>15441</v>
      </c>
      <c r="W663" s="70">
        <f t="shared" si="127"/>
        <v>1786.1851040000001</v>
      </c>
      <c r="X663" s="70">
        <v>0</v>
      </c>
      <c r="Y663" s="70">
        <f t="shared" si="128"/>
        <v>13654.814896</v>
      </c>
    </row>
    <row r="664" spans="1:25" x14ac:dyDescent="0.3">
      <c r="A664" s="4">
        <v>642</v>
      </c>
      <c r="B664" s="54">
        <v>1954</v>
      </c>
      <c r="C664" s="52" t="s">
        <v>2704</v>
      </c>
      <c r="D664" s="58" t="s">
        <v>1969</v>
      </c>
      <c r="E664" s="7">
        <v>43942</v>
      </c>
      <c r="F664" s="5" t="str">
        <f t="shared" si="129"/>
        <v>N/A</v>
      </c>
      <c r="G664" s="8" t="s">
        <v>602</v>
      </c>
      <c r="H664" s="8" t="s">
        <v>803</v>
      </c>
      <c r="I664" s="8" t="s">
        <v>33</v>
      </c>
      <c r="J664" s="5" t="s">
        <v>19</v>
      </c>
      <c r="K664" s="5" t="str">
        <f t="shared" si="123"/>
        <v>1 2 08 3 PR23 12</v>
      </c>
      <c r="L664" s="21" t="s">
        <v>1175</v>
      </c>
      <c r="M664" s="22">
        <v>15441</v>
      </c>
      <c r="N664" s="22">
        <v>0</v>
      </c>
      <c r="O664" s="22">
        <v>0</v>
      </c>
      <c r="P664" s="22">
        <f t="shared" si="124"/>
        <v>15441</v>
      </c>
      <c r="Q664" s="22">
        <v>16041</v>
      </c>
      <c r="R664" s="22">
        <v>16041</v>
      </c>
      <c r="S664" s="22">
        <f t="shared" si="125"/>
        <v>600</v>
      </c>
      <c r="T664" s="76">
        <f t="shared" si="126"/>
        <v>3.7404151860856556E-2</v>
      </c>
      <c r="U664" s="64">
        <v>0</v>
      </c>
      <c r="V664" s="74">
        <f t="shared" si="122"/>
        <v>15441</v>
      </c>
      <c r="W664" s="70">
        <f t="shared" si="127"/>
        <v>1786.1851040000001</v>
      </c>
      <c r="X664" s="70">
        <v>0</v>
      </c>
      <c r="Y664" s="70">
        <f t="shared" si="128"/>
        <v>13654.814896</v>
      </c>
    </row>
    <row r="665" spans="1:25" x14ac:dyDescent="0.3">
      <c r="A665" s="4">
        <v>822</v>
      </c>
      <c r="B665" s="54">
        <v>1509</v>
      </c>
      <c r="C665" s="52" t="s">
        <v>2852</v>
      </c>
      <c r="D665" s="59" t="s">
        <v>963</v>
      </c>
      <c r="E665" s="7">
        <v>41122</v>
      </c>
      <c r="F665" s="5" t="str">
        <f t="shared" si="129"/>
        <v>N/A</v>
      </c>
      <c r="G665" s="6" t="s">
        <v>807</v>
      </c>
      <c r="H665" s="8" t="s">
        <v>938</v>
      </c>
      <c r="I665" s="8" t="s">
        <v>872</v>
      </c>
      <c r="J665" s="5" t="s">
        <v>19</v>
      </c>
      <c r="K665" s="5" t="str">
        <f t="shared" si="123"/>
        <v>1 2 22 4 PR24 89</v>
      </c>
      <c r="L665" s="21" t="s">
        <v>1175</v>
      </c>
      <c r="M665" s="22">
        <v>15441</v>
      </c>
      <c r="N665" s="22">
        <v>0</v>
      </c>
      <c r="O665" s="22">
        <v>0</v>
      </c>
      <c r="P665" s="22">
        <f t="shared" si="124"/>
        <v>15441</v>
      </c>
      <c r="Q665" s="22">
        <v>16041</v>
      </c>
      <c r="R665" s="22">
        <v>16041</v>
      </c>
      <c r="S665" s="22">
        <f t="shared" si="125"/>
        <v>600</v>
      </c>
      <c r="T665" s="76">
        <f t="shared" si="126"/>
        <v>3.7404151860856556E-2</v>
      </c>
      <c r="U665" s="64">
        <v>0</v>
      </c>
      <c r="V665" s="74">
        <f t="shared" si="122"/>
        <v>15441</v>
      </c>
      <c r="W665" s="70">
        <f t="shared" si="127"/>
        <v>1786.1851040000001</v>
      </c>
      <c r="X665" s="70">
        <v>0</v>
      </c>
      <c r="Y665" s="70">
        <f t="shared" si="128"/>
        <v>13654.814896</v>
      </c>
    </row>
    <row r="666" spans="1:25" x14ac:dyDescent="0.3">
      <c r="A666" s="4">
        <v>51</v>
      </c>
      <c r="B666" s="54">
        <v>211</v>
      </c>
      <c r="C666" s="52" t="s">
        <v>2167</v>
      </c>
      <c r="D666" s="59" t="s">
        <v>93</v>
      </c>
      <c r="E666" s="7">
        <v>34844</v>
      </c>
      <c r="F666" s="5" t="str">
        <f t="shared" si="129"/>
        <v>STIPEJAL</v>
      </c>
      <c r="G666" s="8" t="s">
        <v>61</v>
      </c>
      <c r="H666" s="8" t="s">
        <v>62</v>
      </c>
      <c r="I666" s="8" t="s">
        <v>94</v>
      </c>
      <c r="J666" s="5" t="s">
        <v>39</v>
      </c>
      <c r="K666" s="5" t="str">
        <f t="shared" si="123"/>
        <v>1 1 02 2 PR10 69</v>
      </c>
      <c r="L666" s="21" t="s">
        <v>1018</v>
      </c>
      <c r="M666" s="22">
        <v>18077</v>
      </c>
      <c r="N666" s="22">
        <v>1163</v>
      </c>
      <c r="O666" s="22">
        <v>922</v>
      </c>
      <c r="P666" s="22">
        <f t="shared" si="124"/>
        <v>20162</v>
      </c>
      <c r="Q666" s="22">
        <v>18777</v>
      </c>
      <c r="R666" s="22">
        <v>20862</v>
      </c>
      <c r="S666" s="22">
        <f t="shared" si="125"/>
        <v>700</v>
      </c>
      <c r="T666" s="76">
        <f t="shared" si="126"/>
        <v>3.7279650636416896E-2</v>
      </c>
      <c r="U666" s="64">
        <v>850</v>
      </c>
      <c r="V666" s="74">
        <f t="shared" si="122"/>
        <v>19849</v>
      </c>
      <c r="W666" s="70">
        <f t="shared" si="127"/>
        <v>2576.098704</v>
      </c>
      <c r="X666" s="70">
        <f t="shared" ref="X666:X696" si="130">M666*11.5%</f>
        <v>2078.855</v>
      </c>
      <c r="Y666" s="70">
        <f t="shared" si="128"/>
        <v>15194.046296</v>
      </c>
    </row>
    <row r="667" spans="1:25" x14ac:dyDescent="0.3">
      <c r="A667" s="4">
        <v>71</v>
      </c>
      <c r="B667" s="54">
        <v>2318</v>
      </c>
      <c r="C667" s="52" t="s">
        <v>2182</v>
      </c>
      <c r="D667" s="59" t="s">
        <v>126</v>
      </c>
      <c r="E667" s="7">
        <v>43921</v>
      </c>
      <c r="F667" s="5" t="str">
        <f>IFERROR(VLOOKUP(#REF!,SINDICATO,5,FALSE),"N/A")</f>
        <v>N/A</v>
      </c>
      <c r="G667" s="8" t="s">
        <v>105</v>
      </c>
      <c r="H667" s="8" t="s">
        <v>106</v>
      </c>
      <c r="I667" s="8" t="s">
        <v>53</v>
      </c>
      <c r="J667" s="5" t="s">
        <v>13</v>
      </c>
      <c r="K667" s="5" t="str">
        <f t="shared" si="123"/>
        <v>1 1 03 2 PR11 72</v>
      </c>
      <c r="L667" s="21" t="s">
        <v>1018</v>
      </c>
      <c r="M667" s="22">
        <v>18077</v>
      </c>
      <c r="N667" s="22">
        <v>1163</v>
      </c>
      <c r="O667" s="22">
        <v>922</v>
      </c>
      <c r="P667" s="22">
        <f t="shared" si="124"/>
        <v>20162</v>
      </c>
      <c r="Q667" s="22">
        <v>18777</v>
      </c>
      <c r="R667" s="22">
        <v>20862</v>
      </c>
      <c r="S667" s="22">
        <f t="shared" si="125"/>
        <v>700</v>
      </c>
      <c r="T667" s="76">
        <f t="shared" si="126"/>
        <v>3.7279650636416896E-2</v>
      </c>
      <c r="U667" s="64">
        <v>0</v>
      </c>
      <c r="V667" s="74">
        <f t="shared" si="122"/>
        <v>18999</v>
      </c>
      <c r="W667" s="70">
        <f t="shared" si="127"/>
        <v>2423.7787040000003</v>
      </c>
      <c r="X667" s="70">
        <f t="shared" si="130"/>
        <v>2078.855</v>
      </c>
      <c r="Y667" s="70">
        <f t="shared" si="128"/>
        <v>14496.366296</v>
      </c>
    </row>
    <row r="668" spans="1:25" x14ac:dyDescent="0.3">
      <c r="A668" s="4">
        <v>72</v>
      </c>
      <c r="B668" s="54">
        <v>2391</v>
      </c>
      <c r="C668" s="52" t="s">
        <v>2039</v>
      </c>
      <c r="D668" s="59" t="s">
        <v>2013</v>
      </c>
      <c r="E668" s="7">
        <v>44152</v>
      </c>
      <c r="F668" s="5" t="str">
        <f t="shared" ref="F668:F699" si="131">IFERROR(VLOOKUP(B668,SINDICATO,5,FALSE),"N/A")</f>
        <v>N/A</v>
      </c>
      <c r="G668" s="8" t="s">
        <v>105</v>
      </c>
      <c r="H668" s="8" t="s">
        <v>106</v>
      </c>
      <c r="I668" s="8" t="s">
        <v>53</v>
      </c>
      <c r="J668" s="5" t="s">
        <v>13</v>
      </c>
      <c r="K668" s="5" t="str">
        <f t="shared" si="123"/>
        <v>1 1 03 2 PR11 72</v>
      </c>
      <c r="L668" s="21" t="s">
        <v>1018</v>
      </c>
      <c r="M668" s="22">
        <v>18077</v>
      </c>
      <c r="N668" s="22">
        <v>1163</v>
      </c>
      <c r="O668" s="22">
        <v>922</v>
      </c>
      <c r="P668" s="22">
        <f t="shared" si="124"/>
        <v>20162</v>
      </c>
      <c r="Q668" s="22">
        <v>18777</v>
      </c>
      <c r="R668" s="22">
        <v>20862</v>
      </c>
      <c r="S668" s="22">
        <f t="shared" si="125"/>
        <v>700</v>
      </c>
      <c r="T668" s="76">
        <f t="shared" si="126"/>
        <v>3.7279650636416896E-2</v>
      </c>
      <c r="U668" s="64">
        <v>0</v>
      </c>
      <c r="V668" s="74">
        <f t="shared" si="122"/>
        <v>18999</v>
      </c>
      <c r="W668" s="70">
        <f t="shared" si="127"/>
        <v>2423.7787040000003</v>
      </c>
      <c r="X668" s="70">
        <f t="shared" si="130"/>
        <v>2078.855</v>
      </c>
      <c r="Y668" s="70">
        <f t="shared" si="128"/>
        <v>14496.366296</v>
      </c>
    </row>
    <row r="669" spans="1:25" x14ac:dyDescent="0.3">
      <c r="A669" s="4">
        <v>73</v>
      </c>
      <c r="B669" s="54">
        <v>420</v>
      </c>
      <c r="C669" s="52" t="s">
        <v>2183</v>
      </c>
      <c r="D669" s="59" t="s">
        <v>115</v>
      </c>
      <c r="E669" s="7">
        <v>35931</v>
      </c>
      <c r="F669" s="5" t="str">
        <f t="shared" si="131"/>
        <v>N/A</v>
      </c>
      <c r="G669" s="8" t="s">
        <v>105</v>
      </c>
      <c r="H669" s="8" t="s">
        <v>106</v>
      </c>
      <c r="I669" s="8" t="s">
        <v>116</v>
      </c>
      <c r="J669" s="5" t="s">
        <v>13</v>
      </c>
      <c r="K669" s="5" t="str">
        <f t="shared" si="123"/>
        <v>1 1 03 2 PR11 72</v>
      </c>
      <c r="L669" s="21" t="s">
        <v>1018</v>
      </c>
      <c r="M669" s="22">
        <v>18077</v>
      </c>
      <c r="N669" s="22">
        <v>1163</v>
      </c>
      <c r="O669" s="22">
        <v>922</v>
      </c>
      <c r="P669" s="22">
        <f t="shared" si="124"/>
        <v>20162</v>
      </c>
      <c r="Q669" s="22">
        <v>18777</v>
      </c>
      <c r="R669" s="22">
        <v>20862</v>
      </c>
      <c r="S669" s="22">
        <f t="shared" si="125"/>
        <v>700</v>
      </c>
      <c r="T669" s="76">
        <f t="shared" si="126"/>
        <v>3.7279650636416896E-2</v>
      </c>
      <c r="U669" s="64">
        <v>708</v>
      </c>
      <c r="V669" s="74">
        <f t="shared" si="122"/>
        <v>19707</v>
      </c>
      <c r="W669" s="70">
        <f t="shared" si="127"/>
        <v>2550.6523040000002</v>
      </c>
      <c r="X669" s="70">
        <f t="shared" si="130"/>
        <v>2078.855</v>
      </c>
      <c r="Y669" s="70">
        <f t="shared" si="128"/>
        <v>15077.492696000001</v>
      </c>
    </row>
    <row r="670" spans="1:25" x14ac:dyDescent="0.3">
      <c r="A670" s="4">
        <v>74</v>
      </c>
      <c r="B670" s="54">
        <v>2449</v>
      </c>
      <c r="C670" s="52" t="s">
        <v>2077</v>
      </c>
      <c r="D670" s="59" t="s">
        <v>2940</v>
      </c>
      <c r="E670" s="7">
        <v>44317</v>
      </c>
      <c r="F670" s="5" t="str">
        <f t="shared" si="131"/>
        <v>N/A</v>
      </c>
      <c r="G670" s="8" t="s">
        <v>105</v>
      </c>
      <c r="H670" s="8" t="s">
        <v>106</v>
      </c>
      <c r="I670" s="8" t="s">
        <v>116</v>
      </c>
      <c r="J670" s="5" t="s">
        <v>13</v>
      </c>
      <c r="K670" s="5" t="str">
        <f t="shared" si="123"/>
        <v>1 1 03 2 PR11 72</v>
      </c>
      <c r="L670" s="21" t="s">
        <v>1018</v>
      </c>
      <c r="M670" s="22">
        <v>18077</v>
      </c>
      <c r="N670" s="22">
        <v>1163</v>
      </c>
      <c r="O670" s="22">
        <v>922</v>
      </c>
      <c r="P670" s="22">
        <f t="shared" si="124"/>
        <v>20162</v>
      </c>
      <c r="Q670" s="22">
        <v>18777</v>
      </c>
      <c r="R670" s="22">
        <v>20862</v>
      </c>
      <c r="S670" s="22">
        <f t="shared" si="125"/>
        <v>700</v>
      </c>
      <c r="T670" s="76">
        <f t="shared" si="126"/>
        <v>3.7279650636416896E-2</v>
      </c>
      <c r="U670" s="64">
        <v>0</v>
      </c>
      <c r="V670" s="74">
        <f t="shared" si="122"/>
        <v>18999</v>
      </c>
      <c r="W670" s="70">
        <f t="shared" si="127"/>
        <v>2423.7787040000003</v>
      </c>
      <c r="X670" s="70">
        <f t="shared" si="130"/>
        <v>2078.855</v>
      </c>
      <c r="Y670" s="70">
        <f t="shared" si="128"/>
        <v>14496.366296</v>
      </c>
    </row>
    <row r="671" spans="1:25" x14ac:dyDescent="0.3">
      <c r="A671" s="4">
        <v>75</v>
      </c>
      <c r="B671" s="54">
        <v>1364</v>
      </c>
      <c r="C671" s="52" t="s">
        <v>2184</v>
      </c>
      <c r="D671" s="59" t="s">
        <v>117</v>
      </c>
      <c r="E671" s="7">
        <v>43440</v>
      </c>
      <c r="F671" s="5" t="str">
        <f t="shared" si="131"/>
        <v>N/A</v>
      </c>
      <c r="G671" s="8" t="s">
        <v>105</v>
      </c>
      <c r="H671" s="8" t="s">
        <v>106</v>
      </c>
      <c r="I671" s="8" t="s">
        <v>118</v>
      </c>
      <c r="J671" s="5" t="s">
        <v>13</v>
      </c>
      <c r="K671" s="5" t="str">
        <f t="shared" si="123"/>
        <v>1 1 03 2 PR11 72</v>
      </c>
      <c r="L671" s="21" t="s">
        <v>1018</v>
      </c>
      <c r="M671" s="22">
        <v>18077</v>
      </c>
      <c r="N671" s="22">
        <v>1163</v>
      </c>
      <c r="O671" s="22">
        <v>922</v>
      </c>
      <c r="P671" s="22">
        <f t="shared" si="124"/>
        <v>20162</v>
      </c>
      <c r="Q671" s="22">
        <v>18777</v>
      </c>
      <c r="R671" s="22">
        <v>20862</v>
      </c>
      <c r="S671" s="22">
        <f t="shared" si="125"/>
        <v>700</v>
      </c>
      <c r="T671" s="76">
        <f t="shared" si="126"/>
        <v>3.7279650636416896E-2</v>
      </c>
      <c r="U671" s="64">
        <v>0</v>
      </c>
      <c r="V671" s="74">
        <f t="shared" si="122"/>
        <v>18999</v>
      </c>
      <c r="W671" s="70">
        <f t="shared" si="127"/>
        <v>2423.7787040000003</v>
      </c>
      <c r="X671" s="70">
        <f t="shared" si="130"/>
        <v>2078.855</v>
      </c>
      <c r="Y671" s="70">
        <f t="shared" si="128"/>
        <v>14496.366296</v>
      </c>
    </row>
    <row r="672" spans="1:25" x14ac:dyDescent="0.3">
      <c r="A672" s="4">
        <v>76</v>
      </c>
      <c r="B672" s="54">
        <v>2258</v>
      </c>
      <c r="C672" s="52" t="s">
        <v>2185</v>
      </c>
      <c r="D672" s="59" t="s">
        <v>119</v>
      </c>
      <c r="E672" s="7">
        <v>43543</v>
      </c>
      <c r="F672" s="5" t="str">
        <f t="shared" si="131"/>
        <v>N/A</v>
      </c>
      <c r="G672" s="8" t="s">
        <v>105</v>
      </c>
      <c r="H672" s="8" t="s">
        <v>106</v>
      </c>
      <c r="I672" s="8" t="s">
        <v>118</v>
      </c>
      <c r="J672" s="5" t="s">
        <v>13</v>
      </c>
      <c r="K672" s="5" t="str">
        <f t="shared" si="123"/>
        <v>1 1 03 2 PR11 72</v>
      </c>
      <c r="L672" s="21" t="s">
        <v>1018</v>
      </c>
      <c r="M672" s="22">
        <v>18077</v>
      </c>
      <c r="N672" s="22">
        <v>1163</v>
      </c>
      <c r="O672" s="22">
        <v>922</v>
      </c>
      <c r="P672" s="22">
        <f t="shared" si="124"/>
        <v>20162</v>
      </c>
      <c r="Q672" s="22">
        <v>18777</v>
      </c>
      <c r="R672" s="22">
        <v>20862</v>
      </c>
      <c r="S672" s="22">
        <f t="shared" si="125"/>
        <v>700</v>
      </c>
      <c r="T672" s="76">
        <f t="shared" si="126"/>
        <v>3.7279650636416896E-2</v>
      </c>
      <c r="U672" s="64">
        <v>0</v>
      </c>
      <c r="V672" s="74">
        <f t="shared" si="122"/>
        <v>18999</v>
      </c>
      <c r="W672" s="70">
        <f t="shared" si="127"/>
        <v>2423.7787040000003</v>
      </c>
      <c r="X672" s="70">
        <f t="shared" si="130"/>
        <v>2078.855</v>
      </c>
      <c r="Y672" s="70">
        <f t="shared" si="128"/>
        <v>14496.366296</v>
      </c>
    </row>
    <row r="673" spans="1:25" x14ac:dyDescent="0.3">
      <c r="A673" s="4">
        <v>95</v>
      </c>
      <c r="B673" s="54">
        <v>2175</v>
      </c>
      <c r="C673" s="52" t="s">
        <v>2201</v>
      </c>
      <c r="D673" s="58" t="s">
        <v>139</v>
      </c>
      <c r="E673" s="7">
        <v>43497</v>
      </c>
      <c r="F673" s="5" t="str">
        <f t="shared" si="131"/>
        <v>N/A</v>
      </c>
      <c r="G673" s="6" t="s">
        <v>131</v>
      </c>
      <c r="H673" s="8" t="s">
        <v>132</v>
      </c>
      <c r="I673" s="8" t="s">
        <v>53</v>
      </c>
      <c r="J673" s="5" t="s">
        <v>13</v>
      </c>
      <c r="K673" s="5" t="str">
        <f t="shared" si="123"/>
        <v>1 1 04 1 PR05 61</v>
      </c>
      <c r="L673" s="21" t="s">
        <v>1018</v>
      </c>
      <c r="M673" s="22">
        <v>18077</v>
      </c>
      <c r="N673" s="22">
        <v>1163</v>
      </c>
      <c r="O673" s="22">
        <v>922</v>
      </c>
      <c r="P673" s="22">
        <f t="shared" si="124"/>
        <v>20162</v>
      </c>
      <c r="Q673" s="22">
        <v>18777</v>
      </c>
      <c r="R673" s="22">
        <v>20862</v>
      </c>
      <c r="S673" s="22">
        <f t="shared" si="125"/>
        <v>700</v>
      </c>
      <c r="T673" s="76">
        <f t="shared" si="126"/>
        <v>3.7279650636416896E-2</v>
      </c>
      <c r="U673" s="64">
        <v>0</v>
      </c>
      <c r="V673" s="74">
        <f t="shared" si="122"/>
        <v>18999</v>
      </c>
      <c r="W673" s="70">
        <f t="shared" si="127"/>
        <v>2423.7787040000003</v>
      </c>
      <c r="X673" s="70">
        <f t="shared" si="130"/>
        <v>2078.855</v>
      </c>
      <c r="Y673" s="70">
        <f t="shared" si="128"/>
        <v>14496.366296</v>
      </c>
    </row>
    <row r="674" spans="1:25" x14ac:dyDescent="0.3">
      <c r="A674" s="4">
        <v>246</v>
      </c>
      <c r="B674" s="54">
        <v>122</v>
      </c>
      <c r="C674" s="52" t="s">
        <v>2338</v>
      </c>
      <c r="D674" s="58" t="s">
        <v>334</v>
      </c>
      <c r="E674" s="7">
        <v>33640</v>
      </c>
      <c r="F674" s="5" t="str">
        <f t="shared" si="131"/>
        <v>N/A</v>
      </c>
      <c r="G674" s="8" t="s">
        <v>180</v>
      </c>
      <c r="H674" s="8" t="s">
        <v>329</v>
      </c>
      <c r="I674" s="8" t="s">
        <v>152</v>
      </c>
      <c r="J674" s="5" t="s">
        <v>13</v>
      </c>
      <c r="K674" s="5" t="str">
        <f t="shared" si="123"/>
        <v>1 1 05 2 PR28 81</v>
      </c>
      <c r="L674" s="21" t="s">
        <v>1018</v>
      </c>
      <c r="M674" s="22">
        <v>18077</v>
      </c>
      <c r="N674" s="22">
        <v>1163</v>
      </c>
      <c r="O674" s="22">
        <v>922</v>
      </c>
      <c r="P674" s="22">
        <f t="shared" si="124"/>
        <v>20162</v>
      </c>
      <c r="Q674" s="22">
        <v>18777</v>
      </c>
      <c r="R674" s="22">
        <v>20862</v>
      </c>
      <c r="S674" s="22">
        <f t="shared" si="125"/>
        <v>700</v>
      </c>
      <c r="T674" s="76">
        <f t="shared" si="126"/>
        <v>3.7279650636416896E-2</v>
      </c>
      <c r="U674" s="64">
        <v>850</v>
      </c>
      <c r="V674" s="74">
        <f t="shared" si="122"/>
        <v>19849</v>
      </c>
      <c r="W674" s="70">
        <f t="shared" si="127"/>
        <v>2576.098704</v>
      </c>
      <c r="X674" s="70">
        <f t="shared" si="130"/>
        <v>2078.855</v>
      </c>
      <c r="Y674" s="70">
        <f t="shared" si="128"/>
        <v>15194.046296</v>
      </c>
    </row>
    <row r="675" spans="1:25" x14ac:dyDescent="0.3">
      <c r="A675" s="4">
        <v>275</v>
      </c>
      <c r="B675" s="54">
        <v>153</v>
      </c>
      <c r="C675" s="52" t="s">
        <v>2362</v>
      </c>
      <c r="D675" s="58" t="s">
        <v>370</v>
      </c>
      <c r="E675" s="7">
        <v>33878</v>
      </c>
      <c r="F675" s="5" t="str">
        <f t="shared" si="131"/>
        <v>STIPEJAL</v>
      </c>
      <c r="G675" s="8" t="s">
        <v>357</v>
      </c>
      <c r="H675" s="8" t="s">
        <v>358</v>
      </c>
      <c r="I675" s="8" t="s">
        <v>371</v>
      </c>
      <c r="J675" s="5" t="s">
        <v>39</v>
      </c>
      <c r="K675" s="5" t="str">
        <f t="shared" si="123"/>
        <v>1 1 06 1 PR03 56</v>
      </c>
      <c r="L675" s="21" t="s">
        <v>1018</v>
      </c>
      <c r="M675" s="22">
        <v>18077</v>
      </c>
      <c r="N675" s="22">
        <v>1163</v>
      </c>
      <c r="O675" s="22">
        <v>922</v>
      </c>
      <c r="P675" s="22">
        <f t="shared" si="124"/>
        <v>20162</v>
      </c>
      <c r="Q675" s="22">
        <v>18777</v>
      </c>
      <c r="R675" s="22">
        <v>20862</v>
      </c>
      <c r="S675" s="22">
        <f t="shared" si="125"/>
        <v>700</v>
      </c>
      <c r="T675" s="76">
        <f t="shared" si="126"/>
        <v>3.7279650636416896E-2</v>
      </c>
      <c r="U675" s="64">
        <v>850</v>
      </c>
      <c r="V675" s="74">
        <f t="shared" si="122"/>
        <v>19849</v>
      </c>
      <c r="W675" s="70">
        <f t="shared" si="127"/>
        <v>2576.098704</v>
      </c>
      <c r="X675" s="70">
        <f t="shared" si="130"/>
        <v>2078.855</v>
      </c>
      <c r="Y675" s="70">
        <f t="shared" si="128"/>
        <v>15194.046296</v>
      </c>
    </row>
    <row r="676" spans="1:25" x14ac:dyDescent="0.3">
      <c r="A676" s="4">
        <v>276</v>
      </c>
      <c r="B676" s="54">
        <v>195</v>
      </c>
      <c r="C676" s="52" t="s">
        <v>2363</v>
      </c>
      <c r="D676" s="58" t="s">
        <v>372</v>
      </c>
      <c r="E676" s="7">
        <v>34644</v>
      </c>
      <c r="F676" s="5" t="str">
        <f t="shared" si="131"/>
        <v>SIEIPEJAL</v>
      </c>
      <c r="G676" s="8" t="s">
        <v>357</v>
      </c>
      <c r="H676" s="8" t="s">
        <v>358</v>
      </c>
      <c r="I676" s="8" t="s">
        <v>371</v>
      </c>
      <c r="J676" s="5" t="s">
        <v>39</v>
      </c>
      <c r="K676" s="5" t="str">
        <f t="shared" si="123"/>
        <v>1 1 06 1 PR03 56</v>
      </c>
      <c r="L676" s="21" t="s">
        <v>1018</v>
      </c>
      <c r="M676" s="22">
        <v>18077</v>
      </c>
      <c r="N676" s="22">
        <v>1163</v>
      </c>
      <c r="O676" s="22">
        <v>922</v>
      </c>
      <c r="P676" s="22">
        <f t="shared" si="124"/>
        <v>20162</v>
      </c>
      <c r="Q676" s="22">
        <v>18777</v>
      </c>
      <c r="R676" s="22">
        <v>20862</v>
      </c>
      <c r="S676" s="22">
        <f t="shared" si="125"/>
        <v>700</v>
      </c>
      <c r="T676" s="76">
        <f t="shared" si="126"/>
        <v>3.7279650636416896E-2</v>
      </c>
      <c r="U676" s="64">
        <v>850</v>
      </c>
      <c r="V676" s="74">
        <f t="shared" si="122"/>
        <v>19849</v>
      </c>
      <c r="W676" s="70">
        <f t="shared" si="127"/>
        <v>2576.098704</v>
      </c>
      <c r="X676" s="70">
        <f t="shared" si="130"/>
        <v>2078.855</v>
      </c>
      <c r="Y676" s="70">
        <f t="shared" si="128"/>
        <v>15194.046296</v>
      </c>
    </row>
    <row r="677" spans="1:25" x14ac:dyDescent="0.3">
      <c r="A677" s="4">
        <v>277</v>
      </c>
      <c r="B677" s="54">
        <v>671</v>
      </c>
      <c r="C677" s="52" t="s">
        <v>2364</v>
      </c>
      <c r="D677" s="58" t="s">
        <v>373</v>
      </c>
      <c r="E677" s="7">
        <v>36938</v>
      </c>
      <c r="F677" s="5" t="str">
        <f t="shared" si="131"/>
        <v>SIEIPEJAL</v>
      </c>
      <c r="G677" s="8" t="s">
        <v>357</v>
      </c>
      <c r="H677" s="8" t="s">
        <v>358</v>
      </c>
      <c r="I677" s="8" t="s">
        <v>371</v>
      </c>
      <c r="J677" s="5" t="s">
        <v>39</v>
      </c>
      <c r="K677" s="5" t="str">
        <f t="shared" si="123"/>
        <v>1 1 06 1 PR03 56</v>
      </c>
      <c r="L677" s="21" t="s">
        <v>1018</v>
      </c>
      <c r="M677" s="22">
        <v>18077</v>
      </c>
      <c r="N677" s="22">
        <v>1163</v>
      </c>
      <c r="O677" s="22">
        <v>922</v>
      </c>
      <c r="P677" s="22">
        <f t="shared" si="124"/>
        <v>20162</v>
      </c>
      <c r="Q677" s="22">
        <v>18777</v>
      </c>
      <c r="R677" s="22">
        <v>20862</v>
      </c>
      <c r="S677" s="22">
        <f t="shared" si="125"/>
        <v>700</v>
      </c>
      <c r="T677" s="76">
        <f t="shared" si="126"/>
        <v>3.7279650636416896E-2</v>
      </c>
      <c r="U677" s="64">
        <v>708</v>
      </c>
      <c r="V677" s="74">
        <f t="shared" si="122"/>
        <v>19707</v>
      </c>
      <c r="W677" s="70">
        <f t="shared" si="127"/>
        <v>2550.6523040000002</v>
      </c>
      <c r="X677" s="70">
        <f t="shared" si="130"/>
        <v>2078.855</v>
      </c>
      <c r="Y677" s="70">
        <f t="shared" si="128"/>
        <v>15077.492696000001</v>
      </c>
    </row>
    <row r="678" spans="1:25" x14ac:dyDescent="0.3">
      <c r="A678" s="4">
        <v>278</v>
      </c>
      <c r="B678" s="54">
        <v>1034</v>
      </c>
      <c r="C678" s="52" t="s">
        <v>2365</v>
      </c>
      <c r="D678" s="58" t="s">
        <v>374</v>
      </c>
      <c r="E678" s="7">
        <v>38582</v>
      </c>
      <c r="F678" s="5" t="str">
        <f t="shared" si="131"/>
        <v>SIEIPEJAL</v>
      </c>
      <c r="G678" s="8" t="s">
        <v>357</v>
      </c>
      <c r="H678" s="8" t="s">
        <v>358</v>
      </c>
      <c r="I678" s="8" t="s">
        <v>371</v>
      </c>
      <c r="J678" s="5" t="s">
        <v>39</v>
      </c>
      <c r="K678" s="5" t="str">
        <f t="shared" si="123"/>
        <v>1 1 06 1 PR03 56</v>
      </c>
      <c r="L678" s="21" t="s">
        <v>1018</v>
      </c>
      <c r="M678" s="22">
        <v>18077</v>
      </c>
      <c r="N678" s="22">
        <v>1163</v>
      </c>
      <c r="O678" s="22">
        <v>922</v>
      </c>
      <c r="P678" s="22">
        <f t="shared" si="124"/>
        <v>20162</v>
      </c>
      <c r="Q678" s="22">
        <v>18777</v>
      </c>
      <c r="R678" s="22">
        <v>20862</v>
      </c>
      <c r="S678" s="22">
        <f t="shared" si="125"/>
        <v>700</v>
      </c>
      <c r="T678" s="76">
        <f t="shared" si="126"/>
        <v>3.7279650636416896E-2</v>
      </c>
      <c r="U678" s="64">
        <v>566</v>
      </c>
      <c r="V678" s="74">
        <f t="shared" si="122"/>
        <v>19565</v>
      </c>
      <c r="W678" s="70">
        <f t="shared" si="127"/>
        <v>2525.2059040000004</v>
      </c>
      <c r="X678" s="70">
        <f t="shared" si="130"/>
        <v>2078.855</v>
      </c>
      <c r="Y678" s="70">
        <f t="shared" si="128"/>
        <v>14960.939095999998</v>
      </c>
    </row>
    <row r="679" spans="1:25" x14ac:dyDescent="0.3">
      <c r="A679" s="4">
        <v>279</v>
      </c>
      <c r="B679" s="54">
        <v>1998</v>
      </c>
      <c r="C679" s="52" t="s">
        <v>2366</v>
      </c>
      <c r="D679" s="58" t="s">
        <v>375</v>
      </c>
      <c r="E679" s="7">
        <v>43009</v>
      </c>
      <c r="F679" s="5" t="str">
        <f t="shared" si="131"/>
        <v>STIPEJAL</v>
      </c>
      <c r="G679" s="8" t="s">
        <v>357</v>
      </c>
      <c r="H679" s="8" t="s">
        <v>358</v>
      </c>
      <c r="I679" s="8" t="s">
        <v>371</v>
      </c>
      <c r="J679" s="5" t="s">
        <v>39</v>
      </c>
      <c r="K679" s="5" t="str">
        <f t="shared" si="123"/>
        <v>1 1 06 1 PR03 56</v>
      </c>
      <c r="L679" s="21" t="s">
        <v>1018</v>
      </c>
      <c r="M679" s="22">
        <v>18077</v>
      </c>
      <c r="N679" s="22">
        <v>1163</v>
      </c>
      <c r="O679" s="22">
        <v>922</v>
      </c>
      <c r="P679" s="22">
        <f t="shared" si="124"/>
        <v>20162</v>
      </c>
      <c r="Q679" s="22">
        <v>18777</v>
      </c>
      <c r="R679" s="22">
        <v>20862</v>
      </c>
      <c r="S679" s="22">
        <f t="shared" si="125"/>
        <v>700</v>
      </c>
      <c r="T679" s="76">
        <f t="shared" si="126"/>
        <v>3.7279650636416896E-2</v>
      </c>
      <c r="U679" s="64">
        <v>0</v>
      </c>
      <c r="V679" s="74">
        <f t="shared" si="122"/>
        <v>18999</v>
      </c>
      <c r="W679" s="70">
        <f t="shared" si="127"/>
        <v>2423.7787040000003</v>
      </c>
      <c r="X679" s="70">
        <f t="shared" si="130"/>
        <v>2078.855</v>
      </c>
      <c r="Y679" s="70">
        <f t="shared" si="128"/>
        <v>14496.366296</v>
      </c>
    </row>
    <row r="680" spans="1:25" x14ac:dyDescent="0.3">
      <c r="A680" s="4">
        <v>323</v>
      </c>
      <c r="B680" s="54">
        <v>1539</v>
      </c>
      <c r="C680" s="52" t="s">
        <v>2404</v>
      </c>
      <c r="D680" s="58" t="s">
        <v>428</v>
      </c>
      <c r="E680" s="7">
        <v>41290</v>
      </c>
      <c r="F680" s="5" t="str">
        <f t="shared" si="131"/>
        <v>N/A</v>
      </c>
      <c r="G680" s="8" t="s">
        <v>357</v>
      </c>
      <c r="H680" s="8" t="s">
        <v>427</v>
      </c>
      <c r="I680" s="8" t="s">
        <v>387</v>
      </c>
      <c r="J680" s="5" t="s">
        <v>13</v>
      </c>
      <c r="K680" s="5" t="str">
        <f t="shared" si="123"/>
        <v>1 1 06 2 PR03 91</v>
      </c>
      <c r="L680" s="21" t="s">
        <v>1018</v>
      </c>
      <c r="M680" s="22">
        <v>18077</v>
      </c>
      <c r="N680" s="22">
        <v>1163</v>
      </c>
      <c r="O680" s="22">
        <v>922</v>
      </c>
      <c r="P680" s="22">
        <f t="shared" si="124"/>
        <v>20162</v>
      </c>
      <c r="Q680" s="22">
        <v>18777</v>
      </c>
      <c r="R680" s="22">
        <v>20862</v>
      </c>
      <c r="S680" s="22">
        <f t="shared" si="125"/>
        <v>700</v>
      </c>
      <c r="T680" s="76">
        <f t="shared" si="126"/>
        <v>3.7279650636416896E-2</v>
      </c>
      <c r="U680" s="64">
        <v>283</v>
      </c>
      <c r="V680" s="74">
        <f t="shared" si="122"/>
        <v>19282</v>
      </c>
      <c r="W680" s="70">
        <f t="shared" si="127"/>
        <v>2474.4923040000003</v>
      </c>
      <c r="X680" s="70">
        <f t="shared" si="130"/>
        <v>2078.855</v>
      </c>
      <c r="Y680" s="70">
        <f t="shared" si="128"/>
        <v>14728.652696000001</v>
      </c>
    </row>
    <row r="681" spans="1:25" x14ac:dyDescent="0.3">
      <c r="A681" s="4">
        <v>324</v>
      </c>
      <c r="B681" s="54">
        <v>1372</v>
      </c>
      <c r="C681" s="52" t="s">
        <v>2405</v>
      </c>
      <c r="D681" s="58" t="s">
        <v>429</v>
      </c>
      <c r="E681" s="7">
        <v>43116</v>
      </c>
      <c r="F681" s="5" t="str">
        <f t="shared" si="131"/>
        <v>SIEIPEJAL</v>
      </c>
      <c r="G681" s="8" t="s">
        <v>357</v>
      </c>
      <c r="H681" s="8" t="s">
        <v>427</v>
      </c>
      <c r="I681" s="8" t="s">
        <v>387</v>
      </c>
      <c r="J681" s="5" t="s">
        <v>39</v>
      </c>
      <c r="K681" s="5" t="str">
        <f t="shared" si="123"/>
        <v>1 1 06 2 PR03 91</v>
      </c>
      <c r="L681" s="21" t="s">
        <v>1018</v>
      </c>
      <c r="M681" s="22">
        <v>18077</v>
      </c>
      <c r="N681" s="22">
        <v>1163</v>
      </c>
      <c r="O681" s="22">
        <v>922</v>
      </c>
      <c r="P681" s="22">
        <f t="shared" si="124"/>
        <v>20162</v>
      </c>
      <c r="Q681" s="22">
        <v>18777</v>
      </c>
      <c r="R681" s="22">
        <v>20862</v>
      </c>
      <c r="S681" s="22">
        <f t="shared" si="125"/>
        <v>700</v>
      </c>
      <c r="T681" s="76">
        <f t="shared" si="126"/>
        <v>3.7279650636416896E-2</v>
      </c>
      <c r="U681" s="64">
        <v>0</v>
      </c>
      <c r="V681" s="74">
        <f t="shared" si="122"/>
        <v>18999</v>
      </c>
      <c r="W681" s="70">
        <f t="shared" si="127"/>
        <v>2423.7787040000003</v>
      </c>
      <c r="X681" s="70">
        <f t="shared" si="130"/>
        <v>2078.855</v>
      </c>
      <c r="Y681" s="70">
        <f t="shared" si="128"/>
        <v>14496.366296</v>
      </c>
    </row>
    <row r="682" spans="1:25" x14ac:dyDescent="0.3">
      <c r="A682" s="4">
        <v>329</v>
      </c>
      <c r="B682" s="54">
        <v>2013</v>
      </c>
      <c r="C682" s="52" t="s">
        <v>2410</v>
      </c>
      <c r="D682" s="58" t="s">
        <v>437</v>
      </c>
      <c r="E682" s="7">
        <v>43073</v>
      </c>
      <c r="F682" s="5" t="str">
        <f t="shared" si="131"/>
        <v>STIPEJAL</v>
      </c>
      <c r="G682" s="8" t="s">
        <v>357</v>
      </c>
      <c r="H682" s="8" t="s">
        <v>433</v>
      </c>
      <c r="I682" s="8" t="s">
        <v>152</v>
      </c>
      <c r="J682" s="5" t="s">
        <v>39</v>
      </c>
      <c r="K682" s="5" t="str">
        <f t="shared" si="123"/>
        <v>1 1 06 2 PR06 62</v>
      </c>
      <c r="L682" s="21" t="s">
        <v>1018</v>
      </c>
      <c r="M682" s="22">
        <v>18077</v>
      </c>
      <c r="N682" s="22">
        <v>1163</v>
      </c>
      <c r="O682" s="22">
        <v>922</v>
      </c>
      <c r="P682" s="22">
        <f t="shared" si="124"/>
        <v>20162</v>
      </c>
      <c r="Q682" s="22">
        <v>18777</v>
      </c>
      <c r="R682" s="22">
        <v>20862</v>
      </c>
      <c r="S682" s="22">
        <f t="shared" si="125"/>
        <v>700</v>
      </c>
      <c r="T682" s="76">
        <f t="shared" si="126"/>
        <v>3.7279650636416896E-2</v>
      </c>
      <c r="U682" s="64">
        <v>0</v>
      </c>
      <c r="V682" s="74">
        <f t="shared" si="122"/>
        <v>18999</v>
      </c>
      <c r="W682" s="70">
        <f t="shared" si="127"/>
        <v>2423.7787040000003</v>
      </c>
      <c r="X682" s="70">
        <f t="shared" si="130"/>
        <v>2078.855</v>
      </c>
      <c r="Y682" s="70">
        <f t="shared" si="128"/>
        <v>14496.366296</v>
      </c>
    </row>
    <row r="683" spans="1:25" x14ac:dyDescent="0.3">
      <c r="A683" s="4">
        <v>708</v>
      </c>
      <c r="B683" s="54">
        <v>603</v>
      </c>
      <c r="C683" s="52" t="s">
        <v>2761</v>
      </c>
      <c r="D683" s="58" t="s">
        <v>869</v>
      </c>
      <c r="E683" s="7">
        <v>36785</v>
      </c>
      <c r="F683" s="5" t="str">
        <f t="shared" si="131"/>
        <v>SIEIPEJAL</v>
      </c>
      <c r="G683" s="6" t="s">
        <v>807</v>
      </c>
      <c r="H683" s="6" t="s">
        <v>852</v>
      </c>
      <c r="I683" s="8" t="s">
        <v>870</v>
      </c>
      <c r="J683" s="5" t="s">
        <v>39</v>
      </c>
      <c r="K683" s="5" t="str">
        <f t="shared" si="123"/>
        <v>1 2 22 4 PR24 23</v>
      </c>
      <c r="L683" s="21" t="s">
        <v>1018</v>
      </c>
      <c r="M683" s="22">
        <v>18077</v>
      </c>
      <c r="N683" s="22">
        <v>1163</v>
      </c>
      <c r="O683" s="22">
        <v>922</v>
      </c>
      <c r="P683" s="22">
        <f t="shared" si="124"/>
        <v>20162</v>
      </c>
      <c r="Q683" s="22">
        <v>18777</v>
      </c>
      <c r="R683" s="22">
        <v>20862</v>
      </c>
      <c r="S683" s="22">
        <f t="shared" si="125"/>
        <v>700</v>
      </c>
      <c r="T683" s="76">
        <f t="shared" si="126"/>
        <v>3.7279650636416896E-2</v>
      </c>
      <c r="U683" s="64">
        <v>708</v>
      </c>
      <c r="V683" s="74">
        <f t="shared" si="122"/>
        <v>19707</v>
      </c>
      <c r="W683" s="70">
        <f t="shared" si="127"/>
        <v>2550.6523040000002</v>
      </c>
      <c r="X683" s="70">
        <f t="shared" si="130"/>
        <v>2078.855</v>
      </c>
      <c r="Y683" s="70">
        <f t="shared" si="128"/>
        <v>15077.492696000001</v>
      </c>
    </row>
    <row r="684" spans="1:25" x14ac:dyDescent="0.3">
      <c r="A684" s="4">
        <v>709</v>
      </c>
      <c r="B684" s="54">
        <v>604</v>
      </c>
      <c r="C684" s="52" t="s">
        <v>2762</v>
      </c>
      <c r="D684" s="58" t="s">
        <v>871</v>
      </c>
      <c r="E684" s="7">
        <v>36785</v>
      </c>
      <c r="F684" s="5" t="str">
        <f t="shared" si="131"/>
        <v>SIEIPEJAL</v>
      </c>
      <c r="G684" s="6" t="s">
        <v>807</v>
      </c>
      <c r="H684" s="6" t="s">
        <v>852</v>
      </c>
      <c r="I684" s="8" t="s">
        <v>872</v>
      </c>
      <c r="J684" s="5" t="s">
        <v>39</v>
      </c>
      <c r="K684" s="5" t="str">
        <f t="shared" si="123"/>
        <v>1 2 22 4 PR24 23</v>
      </c>
      <c r="L684" s="21" t="s">
        <v>1018</v>
      </c>
      <c r="M684" s="22">
        <v>18077</v>
      </c>
      <c r="N684" s="22">
        <v>1163</v>
      </c>
      <c r="O684" s="22">
        <v>922</v>
      </c>
      <c r="P684" s="22">
        <f t="shared" si="124"/>
        <v>20162</v>
      </c>
      <c r="Q684" s="22">
        <v>18777</v>
      </c>
      <c r="R684" s="22">
        <v>20862</v>
      </c>
      <c r="S684" s="22">
        <f t="shared" si="125"/>
        <v>700</v>
      </c>
      <c r="T684" s="76">
        <f t="shared" si="126"/>
        <v>3.7279650636416896E-2</v>
      </c>
      <c r="U684" s="64">
        <v>708</v>
      </c>
      <c r="V684" s="74">
        <f t="shared" si="122"/>
        <v>19707</v>
      </c>
      <c r="W684" s="70">
        <f t="shared" si="127"/>
        <v>2550.6523040000002</v>
      </c>
      <c r="X684" s="70">
        <f t="shared" si="130"/>
        <v>2078.855</v>
      </c>
      <c r="Y684" s="70">
        <f t="shared" si="128"/>
        <v>15077.492696000001</v>
      </c>
    </row>
    <row r="685" spans="1:25" x14ac:dyDescent="0.3">
      <c r="A685" s="4">
        <v>760</v>
      </c>
      <c r="B685" s="54">
        <v>756</v>
      </c>
      <c r="C685" s="52" t="s">
        <v>2803</v>
      </c>
      <c r="D685" s="59" t="s">
        <v>917</v>
      </c>
      <c r="E685" s="7">
        <v>37316</v>
      </c>
      <c r="F685" s="5" t="str">
        <f t="shared" si="131"/>
        <v>SIEIPEJAL</v>
      </c>
      <c r="G685" s="6" t="s">
        <v>807</v>
      </c>
      <c r="H685" s="8" t="s">
        <v>908</v>
      </c>
      <c r="I685" s="8" t="s">
        <v>872</v>
      </c>
      <c r="J685" s="5" t="s">
        <v>39</v>
      </c>
      <c r="K685" s="5" t="str">
        <f t="shared" si="123"/>
        <v>1 2 22 4 PR24 24</v>
      </c>
      <c r="L685" s="21" t="s">
        <v>1018</v>
      </c>
      <c r="M685" s="22">
        <v>18077</v>
      </c>
      <c r="N685" s="22">
        <v>1163</v>
      </c>
      <c r="O685" s="22">
        <v>922</v>
      </c>
      <c r="P685" s="22">
        <f t="shared" si="124"/>
        <v>20162</v>
      </c>
      <c r="Q685" s="22">
        <v>18777</v>
      </c>
      <c r="R685" s="22">
        <v>20862</v>
      </c>
      <c r="S685" s="22">
        <f t="shared" si="125"/>
        <v>700</v>
      </c>
      <c r="T685" s="76">
        <f t="shared" si="126"/>
        <v>3.7279650636416896E-2</v>
      </c>
      <c r="U685" s="64">
        <v>566</v>
      </c>
      <c r="V685" s="74">
        <f t="shared" si="122"/>
        <v>19565</v>
      </c>
      <c r="W685" s="70">
        <f t="shared" si="127"/>
        <v>2525.2059040000004</v>
      </c>
      <c r="X685" s="70">
        <f t="shared" si="130"/>
        <v>2078.855</v>
      </c>
      <c r="Y685" s="70">
        <f t="shared" si="128"/>
        <v>14960.939095999998</v>
      </c>
    </row>
    <row r="686" spans="1:25" x14ac:dyDescent="0.3">
      <c r="A686" s="4">
        <v>60</v>
      </c>
      <c r="B686" s="54">
        <v>2385</v>
      </c>
      <c r="C686" s="52" t="s">
        <v>2038</v>
      </c>
      <c r="D686" s="59" t="s">
        <v>2000</v>
      </c>
      <c r="E686" s="7">
        <v>44138</v>
      </c>
      <c r="F686" s="5" t="str">
        <f t="shared" si="131"/>
        <v>N/A</v>
      </c>
      <c r="G686" s="8" t="s">
        <v>180</v>
      </c>
      <c r="H686" s="8" t="s">
        <v>230</v>
      </c>
      <c r="I686" s="8" t="s">
        <v>100</v>
      </c>
      <c r="J686" s="5" t="s">
        <v>13</v>
      </c>
      <c r="K686" s="5" t="str">
        <f t="shared" si="123"/>
        <v>1 1 05 1 PR02 18</v>
      </c>
      <c r="L686" s="21" t="s">
        <v>1210</v>
      </c>
      <c r="M686" s="22">
        <v>18552</v>
      </c>
      <c r="N686" s="22">
        <v>1000</v>
      </c>
      <c r="O686" s="22">
        <v>955</v>
      </c>
      <c r="P686" s="22">
        <f t="shared" si="124"/>
        <v>20507</v>
      </c>
      <c r="Q686" s="22">
        <v>19252</v>
      </c>
      <c r="R686" s="22">
        <v>21207</v>
      </c>
      <c r="S686" s="22">
        <f t="shared" si="125"/>
        <v>700</v>
      </c>
      <c r="T686" s="76">
        <f t="shared" si="126"/>
        <v>3.6359858715977564E-2</v>
      </c>
      <c r="U686" s="64">
        <v>0</v>
      </c>
      <c r="V686" s="74">
        <f t="shared" si="122"/>
        <v>19507</v>
      </c>
      <c r="W686" s="70">
        <f t="shared" si="127"/>
        <v>2514.812304</v>
      </c>
      <c r="X686" s="70">
        <f t="shared" si="130"/>
        <v>2133.48</v>
      </c>
      <c r="Y686" s="70">
        <f t="shared" si="128"/>
        <v>14858.707696000001</v>
      </c>
    </row>
    <row r="687" spans="1:25" x14ac:dyDescent="0.3">
      <c r="A687" s="4">
        <v>326</v>
      </c>
      <c r="B687" s="54">
        <v>262</v>
      </c>
      <c r="C687" s="52" t="s">
        <v>2407</v>
      </c>
      <c r="D687" s="58" t="s">
        <v>431</v>
      </c>
      <c r="E687" s="7">
        <v>35232</v>
      </c>
      <c r="F687" s="5" t="str">
        <f t="shared" si="131"/>
        <v>SIEIPEJAL</v>
      </c>
      <c r="G687" s="8" t="s">
        <v>357</v>
      </c>
      <c r="H687" s="8" t="s">
        <v>427</v>
      </c>
      <c r="I687" s="8" t="s">
        <v>100</v>
      </c>
      <c r="J687" s="5" t="s">
        <v>39</v>
      </c>
      <c r="K687" s="5" t="str">
        <f t="shared" si="123"/>
        <v>1 1 06 2 PR03 91</v>
      </c>
      <c r="L687" s="21" t="s">
        <v>1210</v>
      </c>
      <c r="M687" s="22">
        <v>18552</v>
      </c>
      <c r="N687" s="22">
        <v>1000</v>
      </c>
      <c r="O687" s="22">
        <v>955</v>
      </c>
      <c r="P687" s="22">
        <f t="shared" si="124"/>
        <v>20507</v>
      </c>
      <c r="Q687" s="22">
        <v>19252</v>
      </c>
      <c r="R687" s="22">
        <v>21207</v>
      </c>
      <c r="S687" s="22">
        <f t="shared" si="125"/>
        <v>700</v>
      </c>
      <c r="T687" s="76">
        <f t="shared" si="126"/>
        <v>3.6359858715977564E-2</v>
      </c>
      <c r="U687" s="64">
        <v>708</v>
      </c>
      <c r="V687" s="74">
        <f t="shared" si="122"/>
        <v>20215</v>
      </c>
      <c r="W687" s="70">
        <f t="shared" si="127"/>
        <v>2641.6859039999999</v>
      </c>
      <c r="X687" s="70">
        <f t="shared" si="130"/>
        <v>2133.48</v>
      </c>
      <c r="Y687" s="70">
        <f t="shared" si="128"/>
        <v>15439.834096000002</v>
      </c>
    </row>
    <row r="688" spans="1:25" x14ac:dyDescent="0.3">
      <c r="A688" s="4">
        <v>349</v>
      </c>
      <c r="B688" s="54">
        <v>594</v>
      </c>
      <c r="C688" s="52" t="s">
        <v>2427</v>
      </c>
      <c r="D688" s="58" t="s">
        <v>462</v>
      </c>
      <c r="E688" s="7">
        <v>41061</v>
      </c>
      <c r="F688" s="5" t="str">
        <f t="shared" si="131"/>
        <v>SUTIPEJAL</v>
      </c>
      <c r="G688" s="8" t="s">
        <v>454</v>
      </c>
      <c r="H688" s="8" t="s">
        <v>515</v>
      </c>
      <c r="I688" s="8" t="s">
        <v>100</v>
      </c>
      <c r="J688" s="5" t="s">
        <v>39</v>
      </c>
      <c r="K688" s="5" t="str">
        <f t="shared" si="123"/>
        <v>1 1 07 2 PR07 95</v>
      </c>
      <c r="L688" s="21" t="s">
        <v>1210</v>
      </c>
      <c r="M688" s="22">
        <v>18552</v>
      </c>
      <c r="N688" s="22">
        <v>1000</v>
      </c>
      <c r="O688" s="22">
        <v>955</v>
      </c>
      <c r="P688" s="22">
        <f t="shared" si="124"/>
        <v>20507</v>
      </c>
      <c r="Q688" s="22">
        <v>19252</v>
      </c>
      <c r="R688" s="22">
        <v>21207</v>
      </c>
      <c r="S688" s="22">
        <f t="shared" si="125"/>
        <v>700</v>
      </c>
      <c r="T688" s="76">
        <f t="shared" si="126"/>
        <v>3.6359858715977564E-2</v>
      </c>
      <c r="U688" s="64">
        <v>708</v>
      </c>
      <c r="V688" s="74">
        <f t="shared" si="122"/>
        <v>20215</v>
      </c>
      <c r="W688" s="70">
        <f t="shared" si="127"/>
        <v>2641.6859039999999</v>
      </c>
      <c r="X688" s="70">
        <f t="shared" si="130"/>
        <v>2133.48</v>
      </c>
      <c r="Y688" s="70">
        <f t="shared" si="128"/>
        <v>15439.834096000002</v>
      </c>
    </row>
    <row r="689" spans="1:30" x14ac:dyDescent="0.3">
      <c r="A689" s="4">
        <v>372</v>
      </c>
      <c r="B689" s="54">
        <v>1213</v>
      </c>
      <c r="C689" s="52" t="s">
        <v>2450</v>
      </c>
      <c r="D689" s="58" t="s">
        <v>493</v>
      </c>
      <c r="E689" s="7">
        <v>39875</v>
      </c>
      <c r="F689" s="5" t="str">
        <f t="shared" si="131"/>
        <v>SUTIPEJAL</v>
      </c>
      <c r="G689" s="8" t="s">
        <v>454</v>
      </c>
      <c r="H689" s="8" t="s">
        <v>475</v>
      </c>
      <c r="I689" s="8" t="s">
        <v>100</v>
      </c>
      <c r="J689" s="5" t="s">
        <v>39</v>
      </c>
      <c r="K689" s="5" t="str">
        <f t="shared" si="123"/>
        <v>1 1 07 2 PR07 65</v>
      </c>
      <c r="L689" s="21" t="s">
        <v>1210</v>
      </c>
      <c r="M689" s="22">
        <v>18552</v>
      </c>
      <c r="N689" s="22">
        <v>1000</v>
      </c>
      <c r="O689" s="22">
        <v>955</v>
      </c>
      <c r="P689" s="22">
        <f t="shared" si="124"/>
        <v>20507</v>
      </c>
      <c r="Q689" s="22">
        <v>19252</v>
      </c>
      <c r="R689" s="22">
        <v>21207</v>
      </c>
      <c r="S689" s="22">
        <f t="shared" si="125"/>
        <v>700</v>
      </c>
      <c r="T689" s="76">
        <f t="shared" si="126"/>
        <v>3.6359858715977564E-2</v>
      </c>
      <c r="U689" s="64">
        <v>425</v>
      </c>
      <c r="V689" s="74">
        <f t="shared" si="122"/>
        <v>19932</v>
      </c>
      <c r="W689" s="70">
        <f t="shared" si="127"/>
        <v>2590.9723039999999</v>
      </c>
      <c r="X689" s="70">
        <f t="shared" si="130"/>
        <v>2133.48</v>
      </c>
      <c r="Y689" s="70">
        <f t="shared" si="128"/>
        <v>15207.547696000001</v>
      </c>
    </row>
    <row r="690" spans="1:30" x14ac:dyDescent="0.3">
      <c r="A690" s="4">
        <v>373</v>
      </c>
      <c r="B690" s="54">
        <v>1307</v>
      </c>
      <c r="C690" s="52" t="s">
        <v>2451</v>
      </c>
      <c r="D690" s="58" t="s">
        <v>494</v>
      </c>
      <c r="E690" s="7">
        <v>40259</v>
      </c>
      <c r="F690" s="5" t="str">
        <f t="shared" si="131"/>
        <v>SIEIPEJAL</v>
      </c>
      <c r="G690" s="8" t="s">
        <v>454</v>
      </c>
      <c r="H690" s="8" t="s">
        <v>475</v>
      </c>
      <c r="I690" s="8" t="s">
        <v>100</v>
      </c>
      <c r="J690" s="5" t="s">
        <v>39</v>
      </c>
      <c r="K690" s="5" t="str">
        <f t="shared" si="123"/>
        <v>1 1 07 2 PR07 65</v>
      </c>
      <c r="L690" s="21" t="s">
        <v>1210</v>
      </c>
      <c r="M690" s="22">
        <v>18552</v>
      </c>
      <c r="N690" s="22">
        <v>1000</v>
      </c>
      <c r="O690" s="22">
        <v>955</v>
      </c>
      <c r="P690" s="22">
        <f t="shared" si="124"/>
        <v>20507</v>
      </c>
      <c r="Q690" s="22">
        <v>19252</v>
      </c>
      <c r="R690" s="22">
        <v>21207</v>
      </c>
      <c r="S690" s="22">
        <f t="shared" si="125"/>
        <v>700</v>
      </c>
      <c r="T690" s="76">
        <f t="shared" si="126"/>
        <v>3.6359858715977564E-2</v>
      </c>
      <c r="U690" s="64">
        <v>425</v>
      </c>
      <c r="V690" s="74">
        <f t="shared" si="122"/>
        <v>19932</v>
      </c>
      <c r="W690" s="70">
        <f t="shared" si="127"/>
        <v>2590.9723039999999</v>
      </c>
      <c r="X690" s="70">
        <f t="shared" si="130"/>
        <v>2133.48</v>
      </c>
      <c r="Y690" s="70">
        <f t="shared" si="128"/>
        <v>15207.547696000001</v>
      </c>
    </row>
    <row r="691" spans="1:30" x14ac:dyDescent="0.3">
      <c r="A691" s="4">
        <v>479</v>
      </c>
      <c r="B691" s="54">
        <v>1567</v>
      </c>
      <c r="C691" s="52" t="s">
        <v>2553</v>
      </c>
      <c r="D691" s="58" t="s">
        <v>617</v>
      </c>
      <c r="E691" s="7">
        <v>41396</v>
      </c>
      <c r="F691" s="5" t="str">
        <f t="shared" si="131"/>
        <v>SUTIPEJAL</v>
      </c>
      <c r="G691" s="8" t="s">
        <v>602</v>
      </c>
      <c r="H691" s="8" t="s">
        <v>603</v>
      </c>
      <c r="I691" s="8" t="s">
        <v>100</v>
      </c>
      <c r="J691" s="5" t="s">
        <v>39</v>
      </c>
      <c r="K691" s="5" t="str">
        <f t="shared" si="123"/>
        <v>1 2 08 3 PR16 82</v>
      </c>
      <c r="L691" s="21" t="s">
        <v>1210</v>
      </c>
      <c r="M691" s="22">
        <v>18552</v>
      </c>
      <c r="N691" s="22">
        <v>1000</v>
      </c>
      <c r="O691" s="22">
        <v>955</v>
      </c>
      <c r="P691" s="22">
        <f t="shared" si="124"/>
        <v>20507</v>
      </c>
      <c r="Q691" s="22">
        <v>19252</v>
      </c>
      <c r="R691" s="22">
        <v>21207</v>
      </c>
      <c r="S691" s="22">
        <f t="shared" si="125"/>
        <v>700</v>
      </c>
      <c r="T691" s="76">
        <f t="shared" si="126"/>
        <v>3.6359858715977564E-2</v>
      </c>
      <c r="U691" s="64">
        <v>283</v>
      </c>
      <c r="V691" s="74">
        <f t="shared" si="122"/>
        <v>19790</v>
      </c>
      <c r="W691" s="70">
        <f t="shared" si="127"/>
        <v>2565.5259040000001</v>
      </c>
      <c r="X691" s="70">
        <f t="shared" si="130"/>
        <v>2133.48</v>
      </c>
      <c r="Y691" s="70">
        <f t="shared" si="128"/>
        <v>15090.994095999999</v>
      </c>
    </row>
    <row r="692" spans="1:30" x14ac:dyDescent="0.3">
      <c r="A692" s="4">
        <v>497</v>
      </c>
      <c r="B692" s="54">
        <v>1226</v>
      </c>
      <c r="C692" s="52" t="s">
        <v>2571</v>
      </c>
      <c r="D692" s="58" t="s">
        <v>637</v>
      </c>
      <c r="E692" s="7">
        <v>41518</v>
      </c>
      <c r="F692" s="5" t="str">
        <f t="shared" si="131"/>
        <v>SUTIPEJAL</v>
      </c>
      <c r="G692" s="8" t="s">
        <v>602</v>
      </c>
      <c r="H692" s="8" t="s">
        <v>624</v>
      </c>
      <c r="I692" s="8" t="s">
        <v>638</v>
      </c>
      <c r="J692" s="5" t="s">
        <v>39</v>
      </c>
      <c r="K692" s="5" t="str">
        <f t="shared" si="123"/>
        <v>1 2 08 3 PR17 83</v>
      </c>
      <c r="L692" s="21" t="s">
        <v>1210</v>
      </c>
      <c r="M692" s="22">
        <v>18552</v>
      </c>
      <c r="N692" s="22">
        <v>1000</v>
      </c>
      <c r="O692" s="22">
        <v>955</v>
      </c>
      <c r="P692" s="22">
        <f t="shared" si="124"/>
        <v>20507</v>
      </c>
      <c r="Q692" s="22">
        <v>19252</v>
      </c>
      <c r="R692" s="22">
        <v>21207</v>
      </c>
      <c r="S692" s="22">
        <f t="shared" si="125"/>
        <v>700</v>
      </c>
      <c r="T692" s="76">
        <f t="shared" si="126"/>
        <v>3.6359858715977564E-2</v>
      </c>
      <c r="U692" s="64">
        <v>283</v>
      </c>
      <c r="V692" s="74">
        <f t="shared" si="122"/>
        <v>19790</v>
      </c>
      <c r="W692" s="70">
        <f t="shared" si="127"/>
        <v>2565.5259040000001</v>
      </c>
      <c r="X692" s="70">
        <f t="shared" si="130"/>
        <v>2133.48</v>
      </c>
      <c r="Y692" s="70">
        <f t="shared" si="128"/>
        <v>15090.994095999999</v>
      </c>
    </row>
    <row r="693" spans="1:30" hidden="1" x14ac:dyDescent="0.3">
      <c r="A693" s="4">
        <v>687</v>
      </c>
      <c r="B693" s="54">
        <v>1748</v>
      </c>
      <c r="C693" s="52" t="s">
        <v>2745</v>
      </c>
      <c r="D693" s="59" t="s">
        <v>851</v>
      </c>
      <c r="E693" s="7">
        <v>43893</v>
      </c>
      <c r="F693" s="5" t="str">
        <f t="shared" si="131"/>
        <v>N/A</v>
      </c>
      <c r="G693" s="8" t="s">
        <v>807</v>
      </c>
      <c r="H693" s="8" t="s">
        <v>852</v>
      </c>
      <c r="I693" s="8" t="s">
        <v>853</v>
      </c>
      <c r="J693" s="5" t="s">
        <v>13</v>
      </c>
      <c r="K693" s="5" t="str">
        <f t="shared" si="123"/>
        <v>1 2 22 4 PR24 23</v>
      </c>
      <c r="L693" s="21" t="s">
        <v>1207</v>
      </c>
      <c r="M693" s="22">
        <v>35981</v>
      </c>
      <c r="N693" s="22">
        <v>1680</v>
      </c>
      <c r="O693" s="22">
        <v>1191</v>
      </c>
      <c r="P693" s="22">
        <f t="shared" si="124"/>
        <v>38852</v>
      </c>
      <c r="Q693" s="22">
        <v>35981</v>
      </c>
      <c r="R693" s="22">
        <v>38852</v>
      </c>
      <c r="S693" s="22">
        <f t="shared" si="125"/>
        <v>0</v>
      </c>
      <c r="T693" s="76">
        <f t="shared" si="126"/>
        <v>0</v>
      </c>
      <c r="U693" s="64">
        <v>0</v>
      </c>
      <c r="V693" s="74">
        <f t="shared" si="122"/>
        <v>37172</v>
      </c>
      <c r="W693" s="70">
        <f t="shared" si="127"/>
        <v>5680.3803040000003</v>
      </c>
      <c r="X693" s="70">
        <f t="shared" si="130"/>
        <v>4137.8150000000005</v>
      </c>
      <c r="Y693" s="70">
        <f t="shared" si="128"/>
        <v>27353.804695999999</v>
      </c>
    </row>
    <row r="694" spans="1:30" x14ac:dyDescent="0.3">
      <c r="A694" s="4">
        <v>567</v>
      </c>
      <c r="B694" s="54">
        <v>208</v>
      </c>
      <c r="C694" s="52" t="s">
        <v>2635</v>
      </c>
      <c r="D694" s="58" t="s">
        <v>723</v>
      </c>
      <c r="E694" s="7">
        <v>34828</v>
      </c>
      <c r="F694" s="5" t="str">
        <f t="shared" si="131"/>
        <v>STIPEJAL</v>
      </c>
      <c r="G694" s="8" t="s">
        <v>602</v>
      </c>
      <c r="H694" s="8" t="s">
        <v>711</v>
      </c>
      <c r="I694" s="8" t="s">
        <v>724</v>
      </c>
      <c r="J694" s="5" t="s">
        <v>39</v>
      </c>
      <c r="K694" s="5" t="str">
        <f t="shared" si="123"/>
        <v>1 2 08 3 PR18 27</v>
      </c>
      <c r="L694" s="21" t="s">
        <v>1210</v>
      </c>
      <c r="M694" s="22">
        <v>18552</v>
      </c>
      <c r="N694" s="22">
        <v>1000</v>
      </c>
      <c r="O694" s="22">
        <v>955</v>
      </c>
      <c r="P694" s="22">
        <f t="shared" si="124"/>
        <v>20507</v>
      </c>
      <c r="Q694" s="22">
        <v>19252</v>
      </c>
      <c r="R694" s="22">
        <v>21207</v>
      </c>
      <c r="S694" s="22">
        <f t="shared" si="125"/>
        <v>700</v>
      </c>
      <c r="T694" s="76">
        <f t="shared" si="126"/>
        <v>3.6359858715977564E-2</v>
      </c>
      <c r="U694" s="64">
        <v>850</v>
      </c>
      <c r="V694" s="74">
        <f t="shared" si="122"/>
        <v>20357</v>
      </c>
      <c r="W694" s="70">
        <f t="shared" si="127"/>
        <v>2667.1323040000002</v>
      </c>
      <c r="X694" s="70">
        <f t="shared" si="130"/>
        <v>2133.48</v>
      </c>
      <c r="Y694" s="70">
        <f t="shared" si="128"/>
        <v>15556.387696000002</v>
      </c>
    </row>
    <row r="695" spans="1:30" x14ac:dyDescent="0.3">
      <c r="A695" s="4">
        <v>284</v>
      </c>
      <c r="B695" s="54">
        <v>2321</v>
      </c>
      <c r="C695" s="52" t="s">
        <v>2888</v>
      </c>
      <c r="D695" s="58" t="s">
        <v>369</v>
      </c>
      <c r="E695" s="7">
        <v>44138</v>
      </c>
      <c r="F695" s="5" t="str">
        <f t="shared" si="131"/>
        <v>N/A</v>
      </c>
      <c r="G695" s="8" t="s">
        <v>357</v>
      </c>
      <c r="H695" s="8" t="s">
        <v>358</v>
      </c>
      <c r="I695" s="8" t="s">
        <v>381</v>
      </c>
      <c r="J695" s="5" t="s">
        <v>13</v>
      </c>
      <c r="K695" s="5" t="str">
        <f t="shared" si="123"/>
        <v>1 1 06 1 PR03 56</v>
      </c>
      <c r="L695" s="21" t="s">
        <v>1210</v>
      </c>
      <c r="M695" s="22">
        <v>18895</v>
      </c>
      <c r="N695" s="22">
        <v>1000</v>
      </c>
      <c r="O695" s="22">
        <v>955</v>
      </c>
      <c r="P695" s="22">
        <f t="shared" si="124"/>
        <v>20850</v>
      </c>
      <c r="Q695" s="22">
        <v>19595</v>
      </c>
      <c r="R695" s="22">
        <v>21550</v>
      </c>
      <c r="S695" s="22">
        <f t="shared" si="125"/>
        <v>700</v>
      </c>
      <c r="T695" s="76">
        <f t="shared" si="126"/>
        <v>3.5723398826231184E-2</v>
      </c>
      <c r="U695" s="64">
        <v>0</v>
      </c>
      <c r="V695" s="74">
        <f t="shared" si="122"/>
        <v>19850</v>
      </c>
      <c r="W695" s="70">
        <f t="shared" si="127"/>
        <v>2576.277904</v>
      </c>
      <c r="X695" s="70">
        <f t="shared" si="130"/>
        <v>2172.9250000000002</v>
      </c>
      <c r="Y695" s="70">
        <f t="shared" si="128"/>
        <v>15100.797096000002</v>
      </c>
    </row>
    <row r="696" spans="1:30" x14ac:dyDescent="0.3">
      <c r="A696" s="4">
        <v>149</v>
      </c>
      <c r="B696" s="54">
        <v>0</v>
      </c>
      <c r="C696" s="52" t="s">
        <v>2247</v>
      </c>
      <c r="D696" s="59" t="s">
        <v>16</v>
      </c>
      <c r="E696" s="7">
        <v>43830</v>
      </c>
      <c r="F696" s="5" t="str">
        <f t="shared" si="131"/>
        <v>N/A</v>
      </c>
      <c r="G696" s="8" t="s">
        <v>180</v>
      </c>
      <c r="H696" s="8" t="s">
        <v>194</v>
      </c>
      <c r="I696" s="8" t="s">
        <v>59</v>
      </c>
      <c r="J696" s="5" t="s">
        <v>13</v>
      </c>
      <c r="K696" s="5" t="str">
        <f t="shared" si="123"/>
        <v>1 1 05 1 PR02 15</v>
      </c>
      <c r="L696" s="21" t="s">
        <v>1210</v>
      </c>
      <c r="M696" s="22">
        <v>19039</v>
      </c>
      <c r="N696" s="22">
        <v>1000</v>
      </c>
      <c r="O696" s="22">
        <v>955</v>
      </c>
      <c r="P696" s="22">
        <f t="shared" si="124"/>
        <v>20994</v>
      </c>
      <c r="Q696" s="22">
        <v>19739</v>
      </c>
      <c r="R696" s="22">
        <v>21694</v>
      </c>
      <c r="S696" s="22">
        <f t="shared" si="125"/>
        <v>700</v>
      </c>
      <c r="T696" s="76">
        <f t="shared" si="126"/>
        <v>3.5462789401692084E-2</v>
      </c>
      <c r="U696" s="64">
        <v>0</v>
      </c>
      <c r="V696" s="74">
        <f t="shared" si="122"/>
        <v>19994</v>
      </c>
      <c r="W696" s="70">
        <f t="shared" si="127"/>
        <v>2602.0827040000004</v>
      </c>
      <c r="X696" s="70">
        <f t="shared" si="130"/>
        <v>2189.4850000000001</v>
      </c>
      <c r="Y696" s="70">
        <f t="shared" si="128"/>
        <v>15202.432295999999</v>
      </c>
    </row>
    <row r="697" spans="1:30" x14ac:dyDescent="0.3">
      <c r="A697" s="4">
        <v>11</v>
      </c>
      <c r="B697" s="54">
        <v>2207</v>
      </c>
      <c r="C697" s="72" t="s">
        <v>2128</v>
      </c>
      <c r="D697" s="58" t="s">
        <v>27</v>
      </c>
      <c r="E697" s="7">
        <v>43497</v>
      </c>
      <c r="F697" s="5" t="str">
        <f t="shared" si="131"/>
        <v>N/A</v>
      </c>
      <c r="G697" s="6" t="s">
        <v>11</v>
      </c>
      <c r="H697" s="6" t="s">
        <v>11</v>
      </c>
      <c r="I697" s="8" t="s">
        <v>28</v>
      </c>
      <c r="J697" s="5" t="s">
        <v>19</v>
      </c>
      <c r="K697" s="5" t="str">
        <f t="shared" si="123"/>
        <v>1 1 01 1 PR01 01</v>
      </c>
      <c r="L697" s="21" t="s">
        <v>1015</v>
      </c>
      <c r="M697" s="22">
        <v>16635</v>
      </c>
      <c r="N697" s="22">
        <v>0</v>
      </c>
      <c r="O697" s="22">
        <v>0</v>
      </c>
      <c r="P697" s="22">
        <f t="shared" si="124"/>
        <v>16635</v>
      </c>
      <c r="Q697" s="22">
        <v>17235</v>
      </c>
      <c r="R697" s="22">
        <v>17235</v>
      </c>
      <c r="S697" s="22">
        <f t="shared" si="125"/>
        <v>600</v>
      </c>
      <c r="T697" s="76">
        <f t="shared" si="126"/>
        <v>3.4812880765883375E-2</v>
      </c>
      <c r="U697" s="64">
        <v>0</v>
      </c>
      <c r="V697" s="74">
        <f t="shared" si="122"/>
        <v>16635</v>
      </c>
      <c r="W697" s="70">
        <f t="shared" si="127"/>
        <v>2000.1499040000001</v>
      </c>
      <c r="X697" s="70">
        <v>0</v>
      </c>
      <c r="Y697" s="70">
        <f t="shared" si="128"/>
        <v>14634.850096</v>
      </c>
      <c r="AA697" s="65">
        <v>42537.59</v>
      </c>
      <c r="AB697" s="65">
        <v>81211.25</v>
      </c>
      <c r="AC697" s="65">
        <v>7980.73</v>
      </c>
      <c r="AD697" s="66">
        <v>0.3</v>
      </c>
    </row>
    <row r="698" spans="1:30" x14ac:dyDescent="0.3">
      <c r="A698" s="4">
        <v>12</v>
      </c>
      <c r="B698" s="54">
        <v>2150</v>
      </c>
      <c r="C698" s="72" t="s">
        <v>2129</v>
      </c>
      <c r="D698" s="58" t="s">
        <v>29</v>
      </c>
      <c r="E698" s="7">
        <v>43440</v>
      </c>
      <c r="F698" s="5" t="str">
        <f t="shared" si="131"/>
        <v>N/A</v>
      </c>
      <c r="G698" s="6" t="s">
        <v>11</v>
      </c>
      <c r="H698" s="6" t="s">
        <v>11</v>
      </c>
      <c r="I698" s="8" t="s">
        <v>30</v>
      </c>
      <c r="J698" s="5" t="s">
        <v>19</v>
      </c>
      <c r="K698" s="5" t="str">
        <f t="shared" si="123"/>
        <v>1 1 01 1 PR01 01</v>
      </c>
      <c r="L698" s="21" t="s">
        <v>1015</v>
      </c>
      <c r="M698" s="22">
        <v>16635</v>
      </c>
      <c r="N698" s="22">
        <v>0</v>
      </c>
      <c r="O698" s="22">
        <v>0</v>
      </c>
      <c r="P698" s="22">
        <f t="shared" si="124"/>
        <v>16635</v>
      </c>
      <c r="Q698" s="22">
        <v>17235</v>
      </c>
      <c r="R698" s="22">
        <v>17235</v>
      </c>
      <c r="S698" s="22">
        <f t="shared" si="125"/>
        <v>600</v>
      </c>
      <c r="T698" s="76">
        <f t="shared" si="126"/>
        <v>3.4812880765883375E-2</v>
      </c>
      <c r="U698" s="64">
        <v>0</v>
      </c>
      <c r="V698" s="74">
        <f t="shared" si="122"/>
        <v>16635</v>
      </c>
      <c r="W698" s="70">
        <f t="shared" si="127"/>
        <v>2000.1499040000001</v>
      </c>
      <c r="X698" s="70">
        <v>0</v>
      </c>
      <c r="Y698" s="70">
        <f t="shared" si="128"/>
        <v>14634.850096</v>
      </c>
      <c r="AA698" s="65">
        <v>81211.259999999995</v>
      </c>
      <c r="AB698" s="65">
        <v>108281.67</v>
      </c>
      <c r="AC698" s="65">
        <v>19582.830000000002</v>
      </c>
      <c r="AD698" s="66">
        <v>0.32</v>
      </c>
    </row>
    <row r="699" spans="1:30" x14ac:dyDescent="0.3">
      <c r="A699" s="4">
        <v>13</v>
      </c>
      <c r="B699" s="54">
        <v>2210</v>
      </c>
      <c r="C699" s="72" t="s">
        <v>2130</v>
      </c>
      <c r="D699" s="58" t="s">
        <v>31</v>
      </c>
      <c r="E699" s="7">
        <v>43497</v>
      </c>
      <c r="F699" s="5" t="str">
        <f t="shared" si="131"/>
        <v>N/A</v>
      </c>
      <c r="G699" s="6" t="s">
        <v>11</v>
      </c>
      <c r="H699" s="6" t="s">
        <v>11</v>
      </c>
      <c r="I699" s="8" t="s">
        <v>32</v>
      </c>
      <c r="J699" s="5" t="s">
        <v>19</v>
      </c>
      <c r="K699" s="5" t="str">
        <f t="shared" si="123"/>
        <v>1 1 01 1 PR01 01</v>
      </c>
      <c r="L699" s="21" t="s">
        <v>1015</v>
      </c>
      <c r="M699" s="22">
        <v>16635</v>
      </c>
      <c r="N699" s="22">
        <v>0</v>
      </c>
      <c r="O699" s="22">
        <v>0</v>
      </c>
      <c r="P699" s="22">
        <f t="shared" si="124"/>
        <v>16635</v>
      </c>
      <c r="Q699" s="22">
        <v>17235</v>
      </c>
      <c r="R699" s="22">
        <v>17235</v>
      </c>
      <c r="S699" s="22">
        <f t="shared" si="125"/>
        <v>600</v>
      </c>
      <c r="T699" s="76">
        <f t="shared" si="126"/>
        <v>3.4812880765883375E-2</v>
      </c>
      <c r="U699" s="64">
        <v>0</v>
      </c>
      <c r="V699" s="74">
        <f t="shared" si="122"/>
        <v>16635</v>
      </c>
      <c r="W699" s="70">
        <f t="shared" si="127"/>
        <v>2000.1499040000001</v>
      </c>
      <c r="X699" s="70">
        <v>0</v>
      </c>
      <c r="Y699" s="70">
        <f t="shared" si="128"/>
        <v>14634.850096</v>
      </c>
      <c r="AA699" s="65">
        <v>108281.68</v>
      </c>
      <c r="AB699" s="65">
        <v>324845.01</v>
      </c>
      <c r="AC699" s="65">
        <v>28245.360000000001</v>
      </c>
      <c r="AD699" s="66">
        <v>0.34</v>
      </c>
    </row>
    <row r="700" spans="1:30" x14ac:dyDescent="0.3">
      <c r="A700" s="4">
        <v>14</v>
      </c>
      <c r="B700" s="54">
        <v>2383</v>
      </c>
      <c r="C700" s="72" t="s">
        <v>2131</v>
      </c>
      <c r="D700" s="58" t="s">
        <v>1999</v>
      </c>
      <c r="E700" s="7">
        <v>44138</v>
      </c>
      <c r="F700" s="5" t="str">
        <f t="shared" ref="F700:F720" si="132">IFERROR(VLOOKUP(B700,SINDICATO,5,FALSE),"N/A")</f>
        <v>N/A</v>
      </c>
      <c r="G700" s="8" t="s">
        <v>180</v>
      </c>
      <c r="H700" s="8" t="s">
        <v>329</v>
      </c>
      <c r="I700" s="8" t="s">
        <v>33</v>
      </c>
      <c r="J700" s="5" t="s">
        <v>19</v>
      </c>
      <c r="K700" s="5" t="str">
        <f t="shared" si="123"/>
        <v>1 1 05 2 PR28 81</v>
      </c>
      <c r="L700" s="21" t="s">
        <v>1015</v>
      </c>
      <c r="M700" s="22">
        <v>16635</v>
      </c>
      <c r="N700" s="22">
        <v>0</v>
      </c>
      <c r="O700" s="22">
        <v>0</v>
      </c>
      <c r="P700" s="22">
        <f t="shared" si="124"/>
        <v>16635</v>
      </c>
      <c r="Q700" s="22">
        <v>17235</v>
      </c>
      <c r="R700" s="22">
        <v>17235</v>
      </c>
      <c r="S700" s="22">
        <f t="shared" si="125"/>
        <v>600</v>
      </c>
      <c r="T700" s="76">
        <f t="shared" si="126"/>
        <v>3.4812880765883375E-2</v>
      </c>
      <c r="U700" s="64">
        <v>0</v>
      </c>
      <c r="V700" s="74">
        <f t="shared" si="122"/>
        <v>16635</v>
      </c>
      <c r="W700" s="70">
        <f t="shared" si="127"/>
        <v>2000.1499040000001</v>
      </c>
      <c r="X700" s="70">
        <v>0</v>
      </c>
      <c r="Y700" s="70">
        <f t="shared" si="128"/>
        <v>14634.850096</v>
      </c>
      <c r="AA700" s="65">
        <v>324845.02</v>
      </c>
      <c r="AB700" s="18">
        <v>99999999</v>
      </c>
      <c r="AC700" s="65">
        <v>101876.9</v>
      </c>
      <c r="AD700" s="66">
        <v>0.35</v>
      </c>
    </row>
    <row r="701" spans="1:30" x14ac:dyDescent="0.3">
      <c r="A701" s="4">
        <v>331</v>
      </c>
      <c r="B701" s="54">
        <v>2439</v>
      </c>
      <c r="C701" s="52" t="s">
        <v>2108</v>
      </c>
      <c r="D701" s="58" t="s">
        <v>2928</v>
      </c>
      <c r="E701" s="7">
        <v>44302</v>
      </c>
      <c r="F701" s="5" t="str">
        <f t="shared" si="132"/>
        <v>N/A</v>
      </c>
      <c r="G701" s="8" t="s">
        <v>357</v>
      </c>
      <c r="H701" s="8" t="s">
        <v>433</v>
      </c>
      <c r="I701" s="8" t="s">
        <v>387</v>
      </c>
      <c r="J701" s="5" t="s">
        <v>19</v>
      </c>
      <c r="K701" s="5" t="str">
        <f t="shared" si="123"/>
        <v>1 1 06 2 PR06 62</v>
      </c>
      <c r="L701" s="21" t="s">
        <v>1015</v>
      </c>
      <c r="M701" s="22">
        <v>16635</v>
      </c>
      <c r="N701" s="22">
        <v>0</v>
      </c>
      <c r="O701" s="22">
        <v>0</v>
      </c>
      <c r="P701" s="22">
        <f t="shared" si="124"/>
        <v>16635</v>
      </c>
      <c r="Q701" s="22">
        <v>17235</v>
      </c>
      <c r="R701" s="22">
        <v>17235</v>
      </c>
      <c r="S701" s="22">
        <f t="shared" si="125"/>
        <v>600</v>
      </c>
      <c r="T701" s="76">
        <f t="shared" si="126"/>
        <v>3.4812880765883375E-2</v>
      </c>
      <c r="U701" s="64">
        <v>0</v>
      </c>
      <c r="V701" s="74">
        <f t="shared" si="122"/>
        <v>16635</v>
      </c>
      <c r="W701" s="70">
        <f t="shared" si="127"/>
        <v>2000.1499040000001</v>
      </c>
      <c r="X701" s="70">
        <v>0</v>
      </c>
      <c r="Y701" s="70">
        <f t="shared" si="128"/>
        <v>14634.850096</v>
      </c>
    </row>
    <row r="702" spans="1:30" x14ac:dyDescent="0.3">
      <c r="A702" s="4">
        <v>576</v>
      </c>
      <c r="B702" s="54">
        <v>2215</v>
      </c>
      <c r="C702" s="52" t="s">
        <v>2643</v>
      </c>
      <c r="D702" s="58" t="s">
        <v>737</v>
      </c>
      <c r="E702" s="7">
        <v>43472</v>
      </c>
      <c r="F702" s="5" t="str">
        <f t="shared" si="132"/>
        <v>N/A</v>
      </c>
      <c r="G702" s="8" t="s">
        <v>602</v>
      </c>
      <c r="H702" s="8" t="s">
        <v>734</v>
      </c>
      <c r="I702" s="8" t="s">
        <v>30</v>
      </c>
      <c r="J702" s="5" t="s">
        <v>19</v>
      </c>
      <c r="K702" s="5" t="str">
        <f t="shared" si="123"/>
        <v>1 2 08 3 PR19 84</v>
      </c>
      <c r="L702" s="21" t="s">
        <v>1015</v>
      </c>
      <c r="M702" s="22">
        <v>16635</v>
      </c>
      <c r="N702" s="22">
        <v>0</v>
      </c>
      <c r="O702" s="22">
        <v>0</v>
      </c>
      <c r="P702" s="22">
        <f t="shared" si="124"/>
        <v>16635</v>
      </c>
      <c r="Q702" s="22">
        <v>17235</v>
      </c>
      <c r="R702" s="22">
        <v>17235</v>
      </c>
      <c r="S702" s="22">
        <f t="shared" si="125"/>
        <v>600</v>
      </c>
      <c r="T702" s="76">
        <f t="shared" si="126"/>
        <v>3.4812880765883375E-2</v>
      </c>
      <c r="U702" s="64">
        <v>0</v>
      </c>
      <c r="V702" s="74">
        <f t="shared" si="122"/>
        <v>16635</v>
      </c>
      <c r="W702" s="70">
        <f t="shared" si="127"/>
        <v>2000.1499040000001</v>
      </c>
      <c r="X702" s="70">
        <v>0</v>
      </c>
      <c r="Y702" s="70">
        <f t="shared" si="128"/>
        <v>14634.850096</v>
      </c>
    </row>
    <row r="703" spans="1:30" x14ac:dyDescent="0.3">
      <c r="A703" s="4">
        <v>711</v>
      </c>
      <c r="B703" s="54">
        <v>2276</v>
      </c>
      <c r="C703" s="52" t="s">
        <v>2764</v>
      </c>
      <c r="D703" s="58" t="s">
        <v>873</v>
      </c>
      <c r="E703" s="7">
        <v>43587</v>
      </c>
      <c r="F703" s="5" t="str">
        <f t="shared" si="132"/>
        <v>N/A</v>
      </c>
      <c r="G703" s="6" t="s">
        <v>807</v>
      </c>
      <c r="H703" s="6" t="s">
        <v>908</v>
      </c>
      <c r="I703" s="8" t="s">
        <v>387</v>
      </c>
      <c r="J703" s="5" t="s">
        <v>19</v>
      </c>
      <c r="K703" s="5" t="str">
        <f t="shared" si="123"/>
        <v>1 2 22 4 PR24 24</v>
      </c>
      <c r="L703" s="21" t="s">
        <v>1015</v>
      </c>
      <c r="M703" s="22">
        <v>16635</v>
      </c>
      <c r="N703" s="22">
        <v>0</v>
      </c>
      <c r="O703" s="22">
        <v>0</v>
      </c>
      <c r="P703" s="22">
        <f t="shared" si="124"/>
        <v>16635</v>
      </c>
      <c r="Q703" s="22">
        <v>17235</v>
      </c>
      <c r="R703" s="22">
        <v>17235</v>
      </c>
      <c r="S703" s="22">
        <f t="shared" si="125"/>
        <v>600</v>
      </c>
      <c r="T703" s="76">
        <f t="shared" si="126"/>
        <v>3.4812880765883375E-2</v>
      </c>
      <c r="U703" s="64">
        <v>0</v>
      </c>
      <c r="V703" s="74">
        <f t="shared" si="122"/>
        <v>16635</v>
      </c>
      <c r="W703" s="70">
        <f t="shared" si="127"/>
        <v>2000.1499040000001</v>
      </c>
      <c r="X703" s="70">
        <v>0</v>
      </c>
      <c r="Y703" s="70">
        <f t="shared" si="128"/>
        <v>14634.850096</v>
      </c>
    </row>
    <row r="704" spans="1:30" x14ac:dyDescent="0.3">
      <c r="A704" s="4">
        <v>815</v>
      </c>
      <c r="B704" s="54">
        <v>2126</v>
      </c>
      <c r="C704" s="52" t="s">
        <v>2845</v>
      </c>
      <c r="D704" s="60" t="s">
        <v>955</v>
      </c>
      <c r="E704" s="7">
        <v>43467</v>
      </c>
      <c r="F704" s="5" t="str">
        <f t="shared" si="132"/>
        <v>N/A</v>
      </c>
      <c r="G704" s="6" t="s">
        <v>807</v>
      </c>
      <c r="H704" s="8" t="s">
        <v>938</v>
      </c>
      <c r="I704" s="8" t="s">
        <v>387</v>
      </c>
      <c r="J704" s="5" t="s">
        <v>19</v>
      </c>
      <c r="K704" s="5" t="str">
        <f t="shared" si="123"/>
        <v>1 2 22 4 PR24 89</v>
      </c>
      <c r="L704" s="21" t="s">
        <v>1015</v>
      </c>
      <c r="M704" s="22">
        <v>16635</v>
      </c>
      <c r="N704" s="22">
        <v>0</v>
      </c>
      <c r="O704" s="22">
        <v>0</v>
      </c>
      <c r="P704" s="22">
        <f t="shared" si="124"/>
        <v>16635</v>
      </c>
      <c r="Q704" s="22">
        <v>17235</v>
      </c>
      <c r="R704" s="22">
        <v>17235</v>
      </c>
      <c r="S704" s="22">
        <f t="shared" si="125"/>
        <v>600</v>
      </c>
      <c r="T704" s="76">
        <f t="shared" si="126"/>
        <v>3.4812880765883375E-2</v>
      </c>
      <c r="U704" s="64">
        <v>0</v>
      </c>
      <c r="V704" s="74">
        <f t="shared" si="122"/>
        <v>16635</v>
      </c>
      <c r="W704" s="70">
        <f t="shared" si="127"/>
        <v>2000.1499040000001</v>
      </c>
      <c r="X704" s="70">
        <v>0</v>
      </c>
      <c r="Y704" s="70">
        <f t="shared" si="128"/>
        <v>14634.850096</v>
      </c>
    </row>
    <row r="705" spans="1:33" x14ac:dyDescent="0.3">
      <c r="A705" s="4">
        <v>28</v>
      </c>
      <c r="B705" s="54">
        <v>1305</v>
      </c>
      <c r="C705" s="52" t="s">
        <v>2144</v>
      </c>
      <c r="D705" s="59" t="s">
        <v>58</v>
      </c>
      <c r="E705" s="7">
        <v>40253</v>
      </c>
      <c r="F705" s="5" t="str">
        <f t="shared" si="132"/>
        <v>N/A</v>
      </c>
      <c r="G705" s="6" t="s">
        <v>11</v>
      </c>
      <c r="H705" s="8" t="s">
        <v>50</v>
      </c>
      <c r="I705" s="8" t="s">
        <v>59</v>
      </c>
      <c r="J705" s="5" t="s">
        <v>13</v>
      </c>
      <c r="K705" s="5" t="str">
        <f t="shared" si="123"/>
        <v>1 1 01 1 PR01 77</v>
      </c>
      <c r="L705" s="21" t="s">
        <v>1210</v>
      </c>
      <c r="M705" s="22">
        <v>19489</v>
      </c>
      <c r="N705" s="22">
        <v>1000</v>
      </c>
      <c r="O705" s="22">
        <v>955</v>
      </c>
      <c r="P705" s="22">
        <f t="shared" si="124"/>
        <v>21444</v>
      </c>
      <c r="Q705" s="22">
        <v>20189</v>
      </c>
      <c r="R705" s="22">
        <v>22144</v>
      </c>
      <c r="S705" s="22">
        <f t="shared" si="125"/>
        <v>700</v>
      </c>
      <c r="T705" s="76">
        <f t="shared" si="126"/>
        <v>3.4672346327207886E-2</v>
      </c>
      <c r="U705" s="64">
        <v>425</v>
      </c>
      <c r="V705" s="74">
        <f t="shared" si="122"/>
        <v>20869</v>
      </c>
      <c r="W705" s="70">
        <f t="shared" si="127"/>
        <v>2758.8827040000001</v>
      </c>
      <c r="X705" s="70">
        <f t="shared" ref="X705:X710" si="133">M705*11.5%</f>
        <v>2241.2350000000001</v>
      </c>
      <c r="Y705" s="70">
        <f t="shared" si="128"/>
        <v>15868.882296</v>
      </c>
    </row>
    <row r="706" spans="1:33" x14ac:dyDescent="0.3">
      <c r="A706" s="4">
        <v>135</v>
      </c>
      <c r="B706" s="54">
        <v>2118</v>
      </c>
      <c r="C706" s="52" t="s">
        <v>2234</v>
      </c>
      <c r="D706" s="58" t="s">
        <v>187</v>
      </c>
      <c r="E706" s="7">
        <v>43440</v>
      </c>
      <c r="F706" s="5" t="str">
        <f t="shared" si="132"/>
        <v>N/A</v>
      </c>
      <c r="G706" s="8" t="s">
        <v>180</v>
      </c>
      <c r="H706" s="8" t="s">
        <v>181</v>
      </c>
      <c r="I706" s="8" t="s">
        <v>59</v>
      </c>
      <c r="J706" s="5" t="s">
        <v>13</v>
      </c>
      <c r="K706" s="5" t="str">
        <f t="shared" si="123"/>
        <v>1 1 05 1 PR02 13</v>
      </c>
      <c r="L706" s="21" t="s">
        <v>1210</v>
      </c>
      <c r="M706" s="22">
        <v>19489</v>
      </c>
      <c r="N706" s="22">
        <v>1000</v>
      </c>
      <c r="O706" s="22">
        <v>955</v>
      </c>
      <c r="P706" s="22">
        <f t="shared" si="124"/>
        <v>21444</v>
      </c>
      <c r="Q706" s="22">
        <v>20189</v>
      </c>
      <c r="R706" s="22">
        <v>22144</v>
      </c>
      <c r="S706" s="22">
        <f t="shared" si="125"/>
        <v>700</v>
      </c>
      <c r="T706" s="76">
        <f t="shared" si="126"/>
        <v>3.4672346327207886E-2</v>
      </c>
      <c r="U706" s="64">
        <v>0</v>
      </c>
      <c r="V706" s="74">
        <f t="shared" si="122"/>
        <v>20444</v>
      </c>
      <c r="W706" s="70">
        <f t="shared" si="127"/>
        <v>2682.7227039999998</v>
      </c>
      <c r="X706" s="70">
        <f t="shared" si="133"/>
        <v>2241.2350000000001</v>
      </c>
      <c r="Y706" s="70">
        <f t="shared" si="128"/>
        <v>15520.042296</v>
      </c>
    </row>
    <row r="707" spans="1:33" x14ac:dyDescent="0.3">
      <c r="A707" s="4">
        <v>348</v>
      </c>
      <c r="B707" s="54">
        <v>1266</v>
      </c>
      <c r="C707" s="52" t="s">
        <v>2426</v>
      </c>
      <c r="D707" s="58" t="s">
        <v>461</v>
      </c>
      <c r="E707" s="7">
        <v>40041</v>
      </c>
      <c r="F707" s="5" t="str">
        <f t="shared" si="132"/>
        <v>N/A</v>
      </c>
      <c r="G707" s="8" t="s">
        <v>454</v>
      </c>
      <c r="H707" s="8" t="s">
        <v>515</v>
      </c>
      <c r="I707" s="8" t="s">
        <v>100</v>
      </c>
      <c r="J707" s="5" t="s">
        <v>13</v>
      </c>
      <c r="K707" s="5" t="str">
        <f t="shared" si="123"/>
        <v>1 1 07 2 PR07 95</v>
      </c>
      <c r="L707" s="21" t="s">
        <v>1210</v>
      </c>
      <c r="M707" s="22">
        <v>19489</v>
      </c>
      <c r="N707" s="22">
        <v>1000</v>
      </c>
      <c r="O707" s="22">
        <v>955</v>
      </c>
      <c r="P707" s="22">
        <f t="shared" si="124"/>
        <v>21444</v>
      </c>
      <c r="Q707" s="22">
        <v>20189</v>
      </c>
      <c r="R707" s="22">
        <v>22144</v>
      </c>
      <c r="S707" s="22">
        <f t="shared" si="125"/>
        <v>700</v>
      </c>
      <c r="T707" s="76">
        <f t="shared" si="126"/>
        <v>3.4672346327207886E-2</v>
      </c>
      <c r="U707" s="64">
        <v>425</v>
      </c>
      <c r="V707" s="74">
        <f t="shared" si="122"/>
        <v>20869</v>
      </c>
      <c r="W707" s="70">
        <f t="shared" si="127"/>
        <v>2758.8827040000001</v>
      </c>
      <c r="X707" s="70">
        <f t="shared" si="133"/>
        <v>2241.2350000000001</v>
      </c>
      <c r="Y707" s="70">
        <f t="shared" si="128"/>
        <v>15868.882296</v>
      </c>
    </row>
    <row r="708" spans="1:33" x14ac:dyDescent="0.3">
      <c r="A708" s="4">
        <v>386</v>
      </c>
      <c r="B708" s="54">
        <v>902</v>
      </c>
      <c r="C708" s="52" t="s">
        <v>2464</v>
      </c>
      <c r="D708" s="58" t="s">
        <v>511</v>
      </c>
      <c r="E708" s="7">
        <v>38047</v>
      </c>
      <c r="F708" s="5" t="str">
        <f t="shared" si="132"/>
        <v>N/A</v>
      </c>
      <c r="G708" s="8" t="s">
        <v>454</v>
      </c>
      <c r="H708" s="8" t="s">
        <v>499</v>
      </c>
      <c r="I708" s="8" t="s">
        <v>59</v>
      </c>
      <c r="J708" s="5" t="s">
        <v>13</v>
      </c>
      <c r="K708" s="5" t="str">
        <f t="shared" si="123"/>
        <v>1 1 07 2 PR07 92</v>
      </c>
      <c r="L708" s="21" t="s">
        <v>1210</v>
      </c>
      <c r="M708" s="22">
        <v>19489</v>
      </c>
      <c r="N708" s="22">
        <v>1000</v>
      </c>
      <c r="O708" s="22">
        <v>955</v>
      </c>
      <c r="P708" s="22">
        <f t="shared" si="124"/>
        <v>21444</v>
      </c>
      <c r="Q708" s="22">
        <v>20189</v>
      </c>
      <c r="R708" s="22">
        <v>22144</v>
      </c>
      <c r="S708" s="22">
        <f t="shared" si="125"/>
        <v>700</v>
      </c>
      <c r="T708" s="76">
        <f t="shared" si="126"/>
        <v>3.4672346327207886E-2</v>
      </c>
      <c r="U708" s="64">
        <v>566</v>
      </c>
      <c r="V708" s="74">
        <f t="shared" si="122"/>
        <v>21010</v>
      </c>
      <c r="W708" s="70">
        <f t="shared" si="127"/>
        <v>2784.1499039999999</v>
      </c>
      <c r="X708" s="70">
        <f t="shared" si="133"/>
        <v>2241.2350000000001</v>
      </c>
      <c r="Y708" s="70">
        <f t="shared" si="128"/>
        <v>15984.615096000001</v>
      </c>
    </row>
    <row r="709" spans="1:33" x14ac:dyDescent="0.3">
      <c r="A709" s="4">
        <v>496</v>
      </c>
      <c r="B709" s="54">
        <v>315</v>
      </c>
      <c r="C709" s="52" t="s">
        <v>2570</v>
      </c>
      <c r="D709" s="58" t="s">
        <v>636</v>
      </c>
      <c r="E709" s="7">
        <v>35577</v>
      </c>
      <c r="F709" s="5" t="str">
        <f t="shared" si="132"/>
        <v>SUTIPEJAL</v>
      </c>
      <c r="G709" s="8" t="s">
        <v>602</v>
      </c>
      <c r="H709" s="6" t="s">
        <v>603</v>
      </c>
      <c r="I709" s="8" t="s">
        <v>59</v>
      </c>
      <c r="J709" s="5" t="s">
        <v>39</v>
      </c>
      <c r="K709" s="5" t="str">
        <f t="shared" si="123"/>
        <v>1 2 08 3 PR16 82</v>
      </c>
      <c r="L709" s="21" t="s">
        <v>1210</v>
      </c>
      <c r="M709" s="22">
        <v>19489</v>
      </c>
      <c r="N709" s="22">
        <v>1000</v>
      </c>
      <c r="O709" s="22">
        <v>955</v>
      </c>
      <c r="P709" s="22">
        <f t="shared" si="124"/>
        <v>21444</v>
      </c>
      <c r="Q709" s="22">
        <v>20189</v>
      </c>
      <c r="R709" s="22">
        <v>22144</v>
      </c>
      <c r="S709" s="22">
        <f t="shared" si="125"/>
        <v>700</v>
      </c>
      <c r="T709" s="76">
        <f t="shared" si="126"/>
        <v>3.4672346327207886E-2</v>
      </c>
      <c r="U709" s="64">
        <v>708</v>
      </c>
      <c r="V709" s="74">
        <f t="shared" si="122"/>
        <v>21152</v>
      </c>
      <c r="W709" s="70">
        <f t="shared" si="127"/>
        <v>2809.5963040000001</v>
      </c>
      <c r="X709" s="70">
        <f t="shared" si="133"/>
        <v>2241.2350000000001</v>
      </c>
      <c r="Y709" s="70">
        <f t="shared" si="128"/>
        <v>16101.168696000001</v>
      </c>
    </row>
    <row r="710" spans="1:33" x14ac:dyDescent="0.3">
      <c r="A710" s="4">
        <v>128</v>
      </c>
      <c r="B710" s="54">
        <v>983</v>
      </c>
      <c r="C710" s="52" t="s">
        <v>2227</v>
      </c>
      <c r="D710" s="59" t="s">
        <v>174</v>
      </c>
      <c r="E710" s="7">
        <v>38271</v>
      </c>
      <c r="F710" s="5" t="str">
        <f t="shared" si="132"/>
        <v>N/A</v>
      </c>
      <c r="G710" s="8" t="s">
        <v>131</v>
      </c>
      <c r="H710" s="6" t="s">
        <v>158</v>
      </c>
      <c r="I710" s="8" t="s">
        <v>21</v>
      </c>
      <c r="J710" s="5" t="s">
        <v>13</v>
      </c>
      <c r="K710" s="5" t="str">
        <f t="shared" si="123"/>
        <v>1 1 04 2 PR12 75</v>
      </c>
      <c r="L710" s="21" t="s">
        <v>1210</v>
      </c>
      <c r="M710" s="22">
        <v>19880</v>
      </c>
      <c r="N710" s="22">
        <v>1000</v>
      </c>
      <c r="O710" s="22">
        <v>955</v>
      </c>
      <c r="P710" s="22">
        <f t="shared" si="124"/>
        <v>21835</v>
      </c>
      <c r="Q710" s="22">
        <v>20580</v>
      </c>
      <c r="R710" s="22">
        <v>22535</v>
      </c>
      <c r="S710" s="22">
        <f t="shared" si="125"/>
        <v>700</v>
      </c>
      <c r="T710" s="76">
        <f t="shared" si="126"/>
        <v>3.4013605442176874E-2</v>
      </c>
      <c r="U710" s="64">
        <v>566</v>
      </c>
      <c r="V710" s="74">
        <f t="shared" si="122"/>
        <v>21401</v>
      </c>
      <c r="W710" s="70">
        <f t="shared" si="127"/>
        <v>2854.2171040000003</v>
      </c>
      <c r="X710" s="70">
        <f t="shared" si="133"/>
        <v>2286.2000000000003</v>
      </c>
      <c r="Y710" s="70">
        <f t="shared" si="128"/>
        <v>16260.582896</v>
      </c>
    </row>
    <row r="711" spans="1:33" x14ac:dyDescent="0.3">
      <c r="A711" s="4">
        <v>557</v>
      </c>
      <c r="B711" s="54">
        <v>1149</v>
      </c>
      <c r="C711" s="52" t="s">
        <v>2625</v>
      </c>
      <c r="D711" s="58" t="s">
        <v>708</v>
      </c>
      <c r="E711" s="7">
        <v>42181</v>
      </c>
      <c r="F711" s="5" t="str">
        <f t="shared" si="132"/>
        <v>N/A</v>
      </c>
      <c r="G711" s="8" t="s">
        <v>602</v>
      </c>
      <c r="H711" s="8" t="s">
        <v>652</v>
      </c>
      <c r="I711" s="8" t="s">
        <v>709</v>
      </c>
      <c r="J711" s="5" t="s">
        <v>19</v>
      </c>
      <c r="K711" s="5" t="str">
        <f t="shared" si="123"/>
        <v>1 2 08 3 PR18 26</v>
      </c>
      <c r="L711" s="21" t="s">
        <v>1210</v>
      </c>
      <c r="M711" s="22">
        <v>17543</v>
      </c>
      <c r="N711" s="22">
        <v>0</v>
      </c>
      <c r="O711" s="22">
        <v>0</v>
      </c>
      <c r="P711" s="22">
        <f t="shared" si="124"/>
        <v>17543</v>
      </c>
      <c r="Q711" s="22">
        <v>18143</v>
      </c>
      <c r="R711" s="22">
        <v>18143</v>
      </c>
      <c r="S711" s="22">
        <f t="shared" si="125"/>
        <v>600</v>
      </c>
      <c r="T711" s="76">
        <f t="shared" si="126"/>
        <v>3.3070605743261865E-2</v>
      </c>
      <c r="U711" s="64">
        <v>0</v>
      </c>
      <c r="V711" s="74">
        <f t="shared" ref="V711:V774" si="134">O711+M711+U711</f>
        <v>17543</v>
      </c>
      <c r="W711" s="70">
        <f t="shared" si="127"/>
        <v>2162.8635039999999</v>
      </c>
      <c r="X711" s="70">
        <v>0</v>
      </c>
      <c r="Y711" s="70">
        <f t="shared" si="128"/>
        <v>15380.136495999999</v>
      </c>
    </row>
    <row r="712" spans="1:33" x14ac:dyDescent="0.3">
      <c r="A712" s="4">
        <v>9</v>
      </c>
      <c r="B712" s="54">
        <v>870</v>
      </c>
      <c r="C712" s="72" t="s">
        <v>2126</v>
      </c>
      <c r="D712" s="59" t="s">
        <v>24</v>
      </c>
      <c r="E712" s="7">
        <v>37910</v>
      </c>
      <c r="F712" s="5" t="str">
        <f t="shared" si="132"/>
        <v>N/A</v>
      </c>
      <c r="G712" s="6" t="s">
        <v>11</v>
      </c>
      <c r="H712" s="8" t="s">
        <v>11</v>
      </c>
      <c r="I712" s="8" t="s">
        <v>25</v>
      </c>
      <c r="J712" s="5" t="s">
        <v>13</v>
      </c>
      <c r="K712" s="5" t="str">
        <f t="shared" si="123"/>
        <v>1 1 01 1 PR01 01</v>
      </c>
      <c r="L712" s="21" t="s">
        <v>1021</v>
      </c>
      <c r="M712" s="22">
        <v>20758</v>
      </c>
      <c r="N712" s="22">
        <v>1206</v>
      </c>
      <c r="O712" s="22">
        <v>955</v>
      </c>
      <c r="P712" s="22">
        <f t="shared" si="124"/>
        <v>22919</v>
      </c>
      <c r="Q712" s="22">
        <v>21458</v>
      </c>
      <c r="R712" s="22">
        <v>23619</v>
      </c>
      <c r="S712" s="22">
        <f t="shared" si="125"/>
        <v>700</v>
      </c>
      <c r="T712" s="76">
        <f t="shared" si="126"/>
        <v>3.2621865970733528E-2</v>
      </c>
      <c r="U712" s="64">
        <v>566</v>
      </c>
      <c r="V712" s="74">
        <f t="shared" si="134"/>
        <v>22279</v>
      </c>
      <c r="W712" s="70">
        <f t="shared" si="127"/>
        <v>3011.5547040000001</v>
      </c>
      <c r="X712" s="70">
        <f t="shared" ref="X712:X732" si="135">M712*11.5%</f>
        <v>2387.17</v>
      </c>
      <c r="Y712" s="70">
        <f t="shared" si="128"/>
        <v>16880.275296</v>
      </c>
      <c r="AA712" s="65">
        <v>13381.48</v>
      </c>
      <c r="AB712" s="65">
        <v>26988.5</v>
      </c>
      <c r="AC712" s="65">
        <v>1417.12</v>
      </c>
      <c r="AD712" s="66">
        <v>0.21360000000000001</v>
      </c>
      <c r="AF712" s="18" t="s">
        <v>2902</v>
      </c>
      <c r="AG712" s="67">
        <f>AG710+AG711</f>
        <v>0</v>
      </c>
    </row>
    <row r="713" spans="1:33" x14ac:dyDescent="0.3">
      <c r="A713" s="4">
        <v>49</v>
      </c>
      <c r="B713" s="54">
        <v>1288</v>
      </c>
      <c r="C713" s="52" t="s">
        <v>2165</v>
      </c>
      <c r="D713" s="59" t="s">
        <v>90</v>
      </c>
      <c r="E713" s="7">
        <v>43116</v>
      </c>
      <c r="F713" s="5" t="str">
        <f t="shared" si="132"/>
        <v>N/A</v>
      </c>
      <c r="G713" s="8" t="s">
        <v>61</v>
      </c>
      <c r="H713" s="8" t="s">
        <v>62</v>
      </c>
      <c r="I713" s="8" t="s">
        <v>91</v>
      </c>
      <c r="J713" s="5" t="s">
        <v>13</v>
      </c>
      <c r="K713" s="5" t="str">
        <f t="shared" si="123"/>
        <v>1 1 02 2 PR10 69</v>
      </c>
      <c r="L713" s="21" t="s">
        <v>1021</v>
      </c>
      <c r="M713" s="22">
        <v>20758</v>
      </c>
      <c r="N713" s="22">
        <v>1206</v>
      </c>
      <c r="O713" s="22">
        <v>955</v>
      </c>
      <c r="P713" s="22">
        <f t="shared" si="124"/>
        <v>22919</v>
      </c>
      <c r="Q713" s="22">
        <v>21458</v>
      </c>
      <c r="R713" s="22">
        <v>23619</v>
      </c>
      <c r="S713" s="22">
        <f t="shared" si="125"/>
        <v>700</v>
      </c>
      <c r="T713" s="76">
        <f t="shared" si="126"/>
        <v>3.2621865970733528E-2</v>
      </c>
      <c r="U713" s="64">
        <v>0</v>
      </c>
      <c r="V713" s="74">
        <f t="shared" si="134"/>
        <v>21713</v>
      </c>
      <c r="W713" s="70">
        <f t="shared" si="127"/>
        <v>2910.127504</v>
      </c>
      <c r="X713" s="70">
        <f t="shared" si="135"/>
        <v>2387.17</v>
      </c>
      <c r="Y713" s="70">
        <f t="shared" si="128"/>
        <v>16415.702495999998</v>
      </c>
    </row>
    <row r="714" spans="1:33" x14ac:dyDescent="0.3">
      <c r="A714" s="4">
        <v>70</v>
      </c>
      <c r="B714" s="54">
        <v>1932</v>
      </c>
      <c r="C714" s="52" t="s">
        <v>2181</v>
      </c>
      <c r="D714" s="59" t="s">
        <v>114</v>
      </c>
      <c r="E714" s="7">
        <v>43440</v>
      </c>
      <c r="F714" s="5" t="str">
        <f t="shared" si="132"/>
        <v>N/A</v>
      </c>
      <c r="G714" s="8" t="s">
        <v>105</v>
      </c>
      <c r="H714" s="8" t="s">
        <v>106</v>
      </c>
      <c r="I714" s="8" t="s">
        <v>89</v>
      </c>
      <c r="J714" s="5" t="s">
        <v>13</v>
      </c>
      <c r="K714" s="5" t="str">
        <f t="shared" si="123"/>
        <v>1 1 03 2 PR11 72</v>
      </c>
      <c r="L714" s="21" t="s">
        <v>1021</v>
      </c>
      <c r="M714" s="22">
        <v>20758</v>
      </c>
      <c r="N714" s="22">
        <v>1206</v>
      </c>
      <c r="O714" s="22">
        <v>955</v>
      </c>
      <c r="P714" s="22">
        <f t="shared" si="124"/>
        <v>22919</v>
      </c>
      <c r="Q714" s="22">
        <v>21458</v>
      </c>
      <c r="R714" s="22">
        <v>23619</v>
      </c>
      <c r="S714" s="22">
        <f t="shared" si="125"/>
        <v>700</v>
      </c>
      <c r="T714" s="76">
        <f t="shared" si="126"/>
        <v>3.2621865970733528E-2</v>
      </c>
      <c r="U714" s="64">
        <v>0</v>
      </c>
      <c r="V714" s="74">
        <f t="shared" si="134"/>
        <v>21713</v>
      </c>
      <c r="W714" s="70">
        <f t="shared" si="127"/>
        <v>2910.127504</v>
      </c>
      <c r="X714" s="70">
        <f t="shared" si="135"/>
        <v>2387.17</v>
      </c>
      <c r="Y714" s="70">
        <f t="shared" si="128"/>
        <v>16415.702495999998</v>
      </c>
    </row>
    <row r="715" spans="1:33" x14ac:dyDescent="0.3">
      <c r="A715" s="4">
        <v>89</v>
      </c>
      <c r="B715" s="54">
        <v>311</v>
      </c>
      <c r="C715" s="52" t="s">
        <v>2195</v>
      </c>
      <c r="D715" s="59" t="s">
        <v>134</v>
      </c>
      <c r="E715" s="7">
        <v>35577</v>
      </c>
      <c r="F715" s="5" t="str">
        <f t="shared" si="132"/>
        <v>N/A</v>
      </c>
      <c r="G715" s="8" t="s">
        <v>131</v>
      </c>
      <c r="H715" s="8" t="s">
        <v>132</v>
      </c>
      <c r="I715" s="8" t="s">
        <v>53</v>
      </c>
      <c r="J715" s="5" t="s">
        <v>13</v>
      </c>
      <c r="K715" s="5" t="str">
        <f t="shared" si="123"/>
        <v>1 1 04 1 PR05 61</v>
      </c>
      <c r="L715" s="21" t="s">
        <v>1021</v>
      </c>
      <c r="M715" s="22">
        <v>20758</v>
      </c>
      <c r="N715" s="22">
        <v>1206</v>
      </c>
      <c r="O715" s="22">
        <v>955</v>
      </c>
      <c r="P715" s="22">
        <f t="shared" si="124"/>
        <v>22919</v>
      </c>
      <c r="Q715" s="22">
        <v>21458</v>
      </c>
      <c r="R715" s="22">
        <v>23619</v>
      </c>
      <c r="S715" s="22">
        <f t="shared" si="125"/>
        <v>700</v>
      </c>
      <c r="T715" s="76">
        <f t="shared" si="126"/>
        <v>3.2621865970733528E-2</v>
      </c>
      <c r="U715" s="64">
        <v>708</v>
      </c>
      <c r="V715" s="74">
        <f t="shared" si="134"/>
        <v>22421</v>
      </c>
      <c r="W715" s="70">
        <f t="shared" si="127"/>
        <v>3037.0011039999999</v>
      </c>
      <c r="X715" s="70">
        <f t="shared" si="135"/>
        <v>2387.17</v>
      </c>
      <c r="Y715" s="70">
        <f t="shared" si="128"/>
        <v>16996.828895999999</v>
      </c>
    </row>
    <row r="716" spans="1:33" x14ac:dyDescent="0.3">
      <c r="A716" s="4">
        <v>90</v>
      </c>
      <c r="B716" s="54">
        <v>945</v>
      </c>
      <c r="C716" s="52" t="s">
        <v>2196</v>
      </c>
      <c r="D716" s="58" t="s">
        <v>135</v>
      </c>
      <c r="E716" s="7">
        <v>38154</v>
      </c>
      <c r="F716" s="5" t="str">
        <f t="shared" si="132"/>
        <v>N/A</v>
      </c>
      <c r="G716" s="6" t="s">
        <v>131</v>
      </c>
      <c r="H716" s="6" t="s">
        <v>132</v>
      </c>
      <c r="I716" s="6" t="s">
        <v>53</v>
      </c>
      <c r="J716" s="5" t="s">
        <v>13</v>
      </c>
      <c r="K716" s="5" t="str">
        <f t="shared" si="123"/>
        <v>1 1 04 1 PR05 61</v>
      </c>
      <c r="L716" s="21" t="s">
        <v>1021</v>
      </c>
      <c r="M716" s="22">
        <v>20758</v>
      </c>
      <c r="N716" s="22">
        <v>1206</v>
      </c>
      <c r="O716" s="22">
        <v>955</v>
      </c>
      <c r="P716" s="22">
        <f t="shared" si="124"/>
        <v>22919</v>
      </c>
      <c r="Q716" s="22">
        <v>21458</v>
      </c>
      <c r="R716" s="22">
        <v>23619</v>
      </c>
      <c r="S716" s="22">
        <f t="shared" si="125"/>
        <v>700</v>
      </c>
      <c r="T716" s="76">
        <f t="shared" si="126"/>
        <v>3.2621865970733528E-2</v>
      </c>
      <c r="U716" s="64">
        <v>566</v>
      </c>
      <c r="V716" s="74">
        <f t="shared" si="134"/>
        <v>22279</v>
      </c>
      <c r="W716" s="70">
        <f t="shared" si="127"/>
        <v>3011.5547040000001</v>
      </c>
      <c r="X716" s="70">
        <f t="shared" si="135"/>
        <v>2387.17</v>
      </c>
      <c r="Y716" s="70">
        <f t="shared" si="128"/>
        <v>16880.275296</v>
      </c>
    </row>
    <row r="717" spans="1:33" x14ac:dyDescent="0.3">
      <c r="A717" s="4">
        <v>91</v>
      </c>
      <c r="B717" s="54">
        <v>998</v>
      </c>
      <c r="C717" s="52" t="s">
        <v>2197</v>
      </c>
      <c r="D717" s="58" t="s">
        <v>136</v>
      </c>
      <c r="E717" s="7">
        <v>38369</v>
      </c>
      <c r="F717" s="5" t="str">
        <f t="shared" si="132"/>
        <v>N/A</v>
      </c>
      <c r="G717" s="6" t="s">
        <v>131</v>
      </c>
      <c r="H717" s="8" t="s">
        <v>132</v>
      </c>
      <c r="I717" s="8" t="s">
        <v>53</v>
      </c>
      <c r="J717" s="5" t="s">
        <v>13</v>
      </c>
      <c r="K717" s="5" t="str">
        <f t="shared" si="123"/>
        <v>1 1 04 1 PR05 61</v>
      </c>
      <c r="L717" s="21" t="s">
        <v>1021</v>
      </c>
      <c r="M717" s="22">
        <v>20758</v>
      </c>
      <c r="N717" s="22">
        <v>1206</v>
      </c>
      <c r="O717" s="22">
        <v>955</v>
      </c>
      <c r="P717" s="22">
        <f t="shared" si="124"/>
        <v>22919</v>
      </c>
      <c r="Q717" s="22">
        <v>21458</v>
      </c>
      <c r="R717" s="22">
        <v>23619</v>
      </c>
      <c r="S717" s="22">
        <f t="shared" si="125"/>
        <v>700</v>
      </c>
      <c r="T717" s="76">
        <f t="shared" si="126"/>
        <v>3.2621865970733528E-2</v>
      </c>
      <c r="U717" s="64">
        <v>566</v>
      </c>
      <c r="V717" s="74">
        <f t="shared" si="134"/>
        <v>22279</v>
      </c>
      <c r="W717" s="70">
        <f t="shared" si="127"/>
        <v>3011.5547040000001</v>
      </c>
      <c r="X717" s="70">
        <f t="shared" si="135"/>
        <v>2387.17</v>
      </c>
      <c r="Y717" s="70">
        <f t="shared" si="128"/>
        <v>16880.275296</v>
      </c>
    </row>
    <row r="718" spans="1:33" x14ac:dyDescent="0.3">
      <c r="A718" s="4">
        <v>92</v>
      </c>
      <c r="B718" s="54">
        <v>1922</v>
      </c>
      <c r="C718" s="52" t="s">
        <v>2198</v>
      </c>
      <c r="D718" s="58" t="s">
        <v>147</v>
      </c>
      <c r="E718" s="7">
        <v>43530</v>
      </c>
      <c r="F718" s="5" t="str">
        <f t="shared" si="132"/>
        <v>N/A</v>
      </c>
      <c r="G718" s="6" t="s">
        <v>131</v>
      </c>
      <c r="H718" s="6" t="s">
        <v>132</v>
      </c>
      <c r="I718" s="6" t="s">
        <v>53</v>
      </c>
      <c r="J718" s="5" t="s">
        <v>13</v>
      </c>
      <c r="K718" s="5" t="str">
        <f t="shared" si="123"/>
        <v>1 1 04 1 PR05 61</v>
      </c>
      <c r="L718" s="21" t="s">
        <v>1021</v>
      </c>
      <c r="M718" s="22">
        <v>20758</v>
      </c>
      <c r="N718" s="22">
        <v>1206</v>
      </c>
      <c r="O718" s="22">
        <v>955</v>
      </c>
      <c r="P718" s="22">
        <f t="shared" si="124"/>
        <v>22919</v>
      </c>
      <c r="Q718" s="22">
        <v>21458</v>
      </c>
      <c r="R718" s="22">
        <v>23619</v>
      </c>
      <c r="S718" s="22">
        <f t="shared" si="125"/>
        <v>700</v>
      </c>
      <c r="T718" s="76">
        <f t="shared" si="126"/>
        <v>3.2621865970733528E-2</v>
      </c>
      <c r="U718" s="64">
        <v>0</v>
      </c>
      <c r="V718" s="74">
        <f t="shared" si="134"/>
        <v>21713</v>
      </c>
      <c r="W718" s="70">
        <f t="shared" si="127"/>
        <v>2910.127504</v>
      </c>
      <c r="X718" s="70">
        <f t="shared" si="135"/>
        <v>2387.17</v>
      </c>
      <c r="Y718" s="70">
        <f t="shared" si="128"/>
        <v>16415.702495999998</v>
      </c>
    </row>
    <row r="719" spans="1:33" x14ac:dyDescent="0.3">
      <c r="A719" s="4">
        <v>93</v>
      </c>
      <c r="B719" s="54">
        <v>1278</v>
      </c>
      <c r="C719" s="52" t="s">
        <v>2199</v>
      </c>
      <c r="D719" s="58" t="s">
        <v>137</v>
      </c>
      <c r="E719" s="7">
        <v>40118</v>
      </c>
      <c r="F719" s="5" t="str">
        <f t="shared" si="132"/>
        <v>N/A</v>
      </c>
      <c r="G719" s="6" t="s">
        <v>131</v>
      </c>
      <c r="H719" s="8" t="s">
        <v>132</v>
      </c>
      <c r="I719" s="8" t="s">
        <v>53</v>
      </c>
      <c r="J719" s="5" t="s">
        <v>13</v>
      </c>
      <c r="K719" s="5" t="str">
        <f t="shared" ref="K719:K782" si="136">VLOOKUP(H719,estructura,2,FALSE)</f>
        <v>1 1 04 1 PR05 61</v>
      </c>
      <c r="L719" s="21" t="s">
        <v>1021</v>
      </c>
      <c r="M719" s="22">
        <v>20758</v>
      </c>
      <c r="N719" s="22">
        <v>1206</v>
      </c>
      <c r="O719" s="22">
        <v>955</v>
      </c>
      <c r="P719" s="22">
        <f t="shared" ref="P719:P782" si="137">SUM(M719:O719)</f>
        <v>22919</v>
      </c>
      <c r="Q719" s="22">
        <v>21458</v>
      </c>
      <c r="R719" s="22">
        <v>23619</v>
      </c>
      <c r="S719" s="22">
        <f t="shared" ref="S719:S782" si="138">Q719-M719</f>
        <v>700</v>
      </c>
      <c r="T719" s="76">
        <f t="shared" ref="T719:T782" si="139">S719/Q719</f>
        <v>3.2621865970733528E-2</v>
      </c>
      <c r="U719" s="64">
        <v>425</v>
      </c>
      <c r="V719" s="74">
        <f t="shared" si="134"/>
        <v>22138</v>
      </c>
      <c r="W719" s="70">
        <f t="shared" ref="W719:W782" si="140">IF(V719&gt;0,((V719-(VLOOKUP(V719,$AA$10:$AD$20,1)))*(VLOOKUP(V719,$AA$10:$AD$20,4)))+(VLOOKUP(V719,$AA$10:$AD$20,3)),0)</f>
        <v>2986.2875039999999</v>
      </c>
      <c r="X719" s="70">
        <f t="shared" si="135"/>
        <v>2387.17</v>
      </c>
      <c r="Y719" s="70">
        <f t="shared" ref="Y719:Y782" si="141">V719-W719-X719</f>
        <v>16764.542496000002</v>
      </c>
    </row>
    <row r="720" spans="1:33" x14ac:dyDescent="0.3">
      <c r="A720" s="4">
        <v>94</v>
      </c>
      <c r="B720" s="54">
        <v>1304</v>
      </c>
      <c r="C720" s="52" t="s">
        <v>2200</v>
      </c>
      <c r="D720" s="58" t="s">
        <v>138</v>
      </c>
      <c r="E720" s="7">
        <v>40452</v>
      </c>
      <c r="F720" s="5" t="str">
        <f t="shared" si="132"/>
        <v>N/A</v>
      </c>
      <c r="G720" s="6" t="s">
        <v>131</v>
      </c>
      <c r="H720" s="6" t="s">
        <v>132</v>
      </c>
      <c r="I720" s="8" t="s">
        <v>53</v>
      </c>
      <c r="J720" s="5" t="s">
        <v>13</v>
      </c>
      <c r="K720" s="5" t="str">
        <f t="shared" si="136"/>
        <v>1 1 04 1 PR05 61</v>
      </c>
      <c r="L720" s="21" t="s">
        <v>1021</v>
      </c>
      <c r="M720" s="22">
        <v>20758</v>
      </c>
      <c r="N720" s="22">
        <v>1206</v>
      </c>
      <c r="O720" s="22">
        <v>955</v>
      </c>
      <c r="P720" s="22">
        <f t="shared" si="137"/>
        <v>22919</v>
      </c>
      <c r="Q720" s="22">
        <v>21458</v>
      </c>
      <c r="R720" s="22">
        <v>23619</v>
      </c>
      <c r="S720" s="22">
        <f t="shared" si="138"/>
        <v>700</v>
      </c>
      <c r="T720" s="76">
        <f t="shared" si="139"/>
        <v>3.2621865970733528E-2</v>
      </c>
      <c r="U720" s="64">
        <v>425</v>
      </c>
      <c r="V720" s="74">
        <f t="shared" si="134"/>
        <v>22138</v>
      </c>
      <c r="W720" s="70">
        <f t="shared" si="140"/>
        <v>2986.2875039999999</v>
      </c>
      <c r="X720" s="70">
        <f t="shared" si="135"/>
        <v>2387.17</v>
      </c>
      <c r="Y720" s="70">
        <f t="shared" si="141"/>
        <v>16764.542496000002</v>
      </c>
    </row>
    <row r="721" spans="1:25" x14ac:dyDescent="0.3">
      <c r="A721" s="4">
        <v>116</v>
      </c>
      <c r="B721" s="54">
        <v>2445</v>
      </c>
      <c r="C721" s="52" t="s">
        <v>2044</v>
      </c>
      <c r="D721" s="58" t="s">
        <v>2935</v>
      </c>
      <c r="E721" s="7">
        <v>44317</v>
      </c>
      <c r="F721" s="5" t="str">
        <f>IFERROR(VLOOKUP(B693,SINDICATO,5,FALSE),"N/A")</f>
        <v>N/A</v>
      </c>
      <c r="G721" s="8" t="s">
        <v>131</v>
      </c>
      <c r="H721" s="8" t="s">
        <v>132</v>
      </c>
      <c r="I721" s="8" t="s">
        <v>53</v>
      </c>
      <c r="J721" s="5" t="s">
        <v>13</v>
      </c>
      <c r="K721" s="5" t="str">
        <f t="shared" si="136"/>
        <v>1 1 04 1 PR05 61</v>
      </c>
      <c r="L721" s="21" t="s">
        <v>1021</v>
      </c>
      <c r="M721" s="22">
        <v>20758</v>
      </c>
      <c r="N721" s="22">
        <v>1206</v>
      </c>
      <c r="O721" s="22">
        <v>955</v>
      </c>
      <c r="P721" s="22">
        <f t="shared" si="137"/>
        <v>22919</v>
      </c>
      <c r="Q721" s="22">
        <v>21458</v>
      </c>
      <c r="R721" s="22">
        <v>23619</v>
      </c>
      <c r="S721" s="22">
        <f t="shared" si="138"/>
        <v>700</v>
      </c>
      <c r="T721" s="76">
        <f t="shared" si="139"/>
        <v>3.2621865970733528E-2</v>
      </c>
      <c r="U721" s="64">
        <v>0</v>
      </c>
      <c r="V721" s="74">
        <f t="shared" si="134"/>
        <v>21713</v>
      </c>
      <c r="W721" s="70">
        <f t="shared" si="140"/>
        <v>2910.127504</v>
      </c>
      <c r="X721" s="70">
        <f t="shared" si="135"/>
        <v>2387.17</v>
      </c>
      <c r="Y721" s="70">
        <f t="shared" si="141"/>
        <v>16415.702495999998</v>
      </c>
    </row>
    <row r="722" spans="1:25" x14ac:dyDescent="0.3">
      <c r="A722" s="4">
        <v>133</v>
      </c>
      <c r="B722" s="54">
        <v>86</v>
      </c>
      <c r="C722" s="52" t="s">
        <v>2232</v>
      </c>
      <c r="D722" s="59" t="s">
        <v>183</v>
      </c>
      <c r="E722" s="7">
        <v>32799</v>
      </c>
      <c r="F722" s="5" t="str">
        <f>IFERROR(VLOOKUP(B722,SINDICATO,5,FALSE),"N/A")</f>
        <v>N/A</v>
      </c>
      <c r="G722" s="8" t="s">
        <v>180</v>
      </c>
      <c r="H722" s="8" t="s">
        <v>181</v>
      </c>
      <c r="I722" s="8" t="s">
        <v>184</v>
      </c>
      <c r="J722" s="5" t="s">
        <v>13</v>
      </c>
      <c r="K722" s="5" t="str">
        <f t="shared" si="136"/>
        <v>1 1 05 1 PR02 13</v>
      </c>
      <c r="L722" s="21" t="s">
        <v>1021</v>
      </c>
      <c r="M722" s="22">
        <v>20758</v>
      </c>
      <c r="N722" s="22">
        <v>1206</v>
      </c>
      <c r="O722" s="22">
        <v>955</v>
      </c>
      <c r="P722" s="22">
        <f t="shared" si="137"/>
        <v>22919</v>
      </c>
      <c r="Q722" s="22">
        <v>21458</v>
      </c>
      <c r="R722" s="22">
        <v>23619</v>
      </c>
      <c r="S722" s="22">
        <f t="shared" si="138"/>
        <v>700</v>
      </c>
      <c r="T722" s="76">
        <f t="shared" si="139"/>
        <v>3.2621865970733528E-2</v>
      </c>
      <c r="U722" s="64">
        <v>850</v>
      </c>
      <c r="V722" s="74">
        <f t="shared" si="134"/>
        <v>22563</v>
      </c>
      <c r="W722" s="70">
        <f t="shared" si="140"/>
        <v>3062.4475040000002</v>
      </c>
      <c r="X722" s="70">
        <f t="shared" si="135"/>
        <v>2387.17</v>
      </c>
      <c r="Y722" s="70">
        <f t="shared" si="141"/>
        <v>17113.382495999998</v>
      </c>
    </row>
    <row r="723" spans="1:25" x14ac:dyDescent="0.3">
      <c r="A723" s="4">
        <v>152</v>
      </c>
      <c r="B723" s="54">
        <v>2211</v>
      </c>
      <c r="C723" s="52" t="s">
        <v>2250</v>
      </c>
      <c r="D723" s="58" t="s">
        <v>207</v>
      </c>
      <c r="E723" s="7">
        <v>43467</v>
      </c>
      <c r="F723" s="5" t="str">
        <f>IFERROR(VLOOKUP(B723,SINDICATO,5,FALSE),"N/A")</f>
        <v>N/A</v>
      </c>
      <c r="G723" s="6" t="s">
        <v>180</v>
      </c>
      <c r="H723" s="8" t="s">
        <v>208</v>
      </c>
      <c r="I723" s="8" t="s">
        <v>209</v>
      </c>
      <c r="J723" s="5" t="s">
        <v>13</v>
      </c>
      <c r="K723" s="5" t="str">
        <f t="shared" si="136"/>
        <v>1 1 05 1 PR02 16</v>
      </c>
      <c r="L723" s="21" t="s">
        <v>1021</v>
      </c>
      <c r="M723" s="22">
        <v>20758</v>
      </c>
      <c r="N723" s="22">
        <v>1206</v>
      </c>
      <c r="O723" s="22">
        <v>955</v>
      </c>
      <c r="P723" s="22">
        <f t="shared" si="137"/>
        <v>22919</v>
      </c>
      <c r="Q723" s="22">
        <v>21458</v>
      </c>
      <c r="R723" s="22">
        <v>23619</v>
      </c>
      <c r="S723" s="22">
        <f t="shared" si="138"/>
        <v>700</v>
      </c>
      <c r="T723" s="76">
        <f t="shared" si="139"/>
        <v>3.2621865970733528E-2</v>
      </c>
      <c r="U723" s="64">
        <v>0</v>
      </c>
      <c r="V723" s="74">
        <f t="shared" si="134"/>
        <v>21713</v>
      </c>
      <c r="W723" s="70">
        <f t="shared" si="140"/>
        <v>2910.127504</v>
      </c>
      <c r="X723" s="70">
        <f t="shared" si="135"/>
        <v>2387.17</v>
      </c>
      <c r="Y723" s="70">
        <f t="shared" si="141"/>
        <v>16415.702495999998</v>
      </c>
    </row>
    <row r="724" spans="1:25" x14ac:dyDescent="0.3">
      <c r="A724" s="4">
        <v>201</v>
      </c>
      <c r="B724" s="54">
        <v>786</v>
      </c>
      <c r="C724" s="52" t="s">
        <v>2296</v>
      </c>
      <c r="D724" s="58" t="s">
        <v>277</v>
      </c>
      <c r="E724" s="7">
        <v>39387</v>
      </c>
      <c r="F724" s="5" t="str">
        <f>IFERROR(VLOOKUP(B724,SINDICATO,5,FALSE),"N/A")</f>
        <v>N/A</v>
      </c>
      <c r="G724" s="8" t="s">
        <v>180</v>
      </c>
      <c r="H724" s="8" t="s">
        <v>271</v>
      </c>
      <c r="I724" s="8" t="s">
        <v>89</v>
      </c>
      <c r="J724" s="5" t="s">
        <v>13</v>
      </c>
      <c r="K724" s="5" t="str">
        <f t="shared" si="136"/>
        <v>1 1 05 2 PR15 80</v>
      </c>
      <c r="L724" s="21" t="s">
        <v>1021</v>
      </c>
      <c r="M724" s="22">
        <v>20758</v>
      </c>
      <c r="N724" s="22">
        <v>1206</v>
      </c>
      <c r="O724" s="22">
        <v>955</v>
      </c>
      <c r="P724" s="22">
        <f t="shared" si="137"/>
        <v>22919</v>
      </c>
      <c r="Q724" s="22">
        <v>21458</v>
      </c>
      <c r="R724" s="22">
        <v>23619</v>
      </c>
      <c r="S724" s="22">
        <f t="shared" si="138"/>
        <v>700</v>
      </c>
      <c r="T724" s="76">
        <f t="shared" si="139"/>
        <v>3.2621865970733528E-2</v>
      </c>
      <c r="U724" s="64">
        <v>425</v>
      </c>
      <c r="V724" s="74">
        <f t="shared" si="134"/>
        <v>22138</v>
      </c>
      <c r="W724" s="70">
        <f t="shared" si="140"/>
        <v>2986.2875039999999</v>
      </c>
      <c r="X724" s="70">
        <f t="shared" si="135"/>
        <v>2387.17</v>
      </c>
      <c r="Y724" s="70">
        <f t="shared" si="141"/>
        <v>16764.542496000002</v>
      </c>
    </row>
    <row r="725" spans="1:25" x14ac:dyDescent="0.3">
      <c r="A725" s="4">
        <v>245</v>
      </c>
      <c r="B725" s="54">
        <v>1252</v>
      </c>
      <c r="C725" s="52" t="s">
        <v>2337</v>
      </c>
      <c r="D725" s="59" t="s">
        <v>345</v>
      </c>
      <c r="E725" s="7">
        <v>43440</v>
      </c>
      <c r="F725" s="5" t="str">
        <f>IFERROR(VLOOKUP(B724,SINDICATO,5,FALSE),"N/A")</f>
        <v>N/A</v>
      </c>
      <c r="G725" s="8" t="s">
        <v>180</v>
      </c>
      <c r="H725" s="8" t="s">
        <v>329</v>
      </c>
      <c r="I725" s="8" t="s">
        <v>333</v>
      </c>
      <c r="J725" s="5" t="s">
        <v>13</v>
      </c>
      <c r="K725" s="5" t="str">
        <f t="shared" si="136"/>
        <v>1 1 05 2 PR28 81</v>
      </c>
      <c r="L725" s="21" t="s">
        <v>1021</v>
      </c>
      <c r="M725" s="22">
        <v>20758</v>
      </c>
      <c r="N725" s="22">
        <v>1206</v>
      </c>
      <c r="O725" s="22">
        <v>955</v>
      </c>
      <c r="P725" s="22">
        <f t="shared" si="137"/>
        <v>22919</v>
      </c>
      <c r="Q725" s="22">
        <v>21458</v>
      </c>
      <c r="R725" s="22">
        <v>23619</v>
      </c>
      <c r="S725" s="22">
        <f t="shared" si="138"/>
        <v>700</v>
      </c>
      <c r="T725" s="76">
        <f t="shared" si="139"/>
        <v>3.2621865970733528E-2</v>
      </c>
      <c r="U725" s="64">
        <v>0</v>
      </c>
      <c r="V725" s="74">
        <f t="shared" si="134"/>
        <v>21713</v>
      </c>
      <c r="W725" s="70">
        <f t="shared" si="140"/>
        <v>2910.127504</v>
      </c>
      <c r="X725" s="70">
        <f t="shared" si="135"/>
        <v>2387.17</v>
      </c>
      <c r="Y725" s="70">
        <f t="shared" si="141"/>
        <v>16415.702495999998</v>
      </c>
    </row>
    <row r="726" spans="1:25" x14ac:dyDescent="0.3">
      <c r="A726" s="4">
        <v>271</v>
      </c>
      <c r="B726" s="54">
        <v>1903</v>
      </c>
      <c r="C726" s="52" t="s">
        <v>2359</v>
      </c>
      <c r="D726" s="59" t="s">
        <v>364</v>
      </c>
      <c r="E726" s="7">
        <v>43839</v>
      </c>
      <c r="F726" s="5" t="str">
        <f t="shared" ref="F726:F734" si="142">IFERROR(VLOOKUP(B726,SINDICATO,5,FALSE),"N/A")</f>
        <v>N/A</v>
      </c>
      <c r="G726" s="8" t="s">
        <v>357</v>
      </c>
      <c r="H726" s="8" t="s">
        <v>358</v>
      </c>
      <c r="I726" s="8" t="s">
        <v>365</v>
      </c>
      <c r="J726" s="5" t="s">
        <v>13</v>
      </c>
      <c r="K726" s="5" t="str">
        <f t="shared" si="136"/>
        <v>1 1 06 1 PR03 56</v>
      </c>
      <c r="L726" s="21" t="s">
        <v>1021</v>
      </c>
      <c r="M726" s="22">
        <v>20758</v>
      </c>
      <c r="N726" s="22">
        <v>1206</v>
      </c>
      <c r="O726" s="22">
        <v>955</v>
      </c>
      <c r="P726" s="22">
        <f t="shared" si="137"/>
        <v>22919</v>
      </c>
      <c r="Q726" s="22">
        <v>21458</v>
      </c>
      <c r="R726" s="22">
        <v>23619</v>
      </c>
      <c r="S726" s="22">
        <f t="shared" si="138"/>
        <v>700</v>
      </c>
      <c r="T726" s="76">
        <f t="shared" si="139"/>
        <v>3.2621865970733528E-2</v>
      </c>
      <c r="U726" s="64">
        <v>0</v>
      </c>
      <c r="V726" s="74">
        <f t="shared" si="134"/>
        <v>21713</v>
      </c>
      <c r="W726" s="70">
        <f t="shared" si="140"/>
        <v>2910.127504</v>
      </c>
      <c r="X726" s="70">
        <f t="shared" si="135"/>
        <v>2387.17</v>
      </c>
      <c r="Y726" s="70">
        <f t="shared" si="141"/>
        <v>16415.702495999998</v>
      </c>
    </row>
    <row r="727" spans="1:25" x14ac:dyDescent="0.3">
      <c r="A727" s="4">
        <v>272</v>
      </c>
      <c r="B727" s="54">
        <v>840</v>
      </c>
      <c r="C727" s="52" t="s">
        <v>2360</v>
      </c>
      <c r="D727" s="58" t="s">
        <v>366</v>
      </c>
      <c r="E727" s="7">
        <v>37773</v>
      </c>
      <c r="F727" s="5" t="str">
        <f t="shared" si="142"/>
        <v>STIPEJAL</v>
      </c>
      <c r="G727" s="8" t="s">
        <v>357</v>
      </c>
      <c r="H727" s="8" t="s">
        <v>358</v>
      </c>
      <c r="I727" s="9" t="s">
        <v>365</v>
      </c>
      <c r="J727" s="5" t="s">
        <v>39</v>
      </c>
      <c r="K727" s="5" t="str">
        <f t="shared" si="136"/>
        <v>1 1 06 1 PR03 56</v>
      </c>
      <c r="L727" s="21" t="s">
        <v>1021</v>
      </c>
      <c r="M727" s="22">
        <v>20758</v>
      </c>
      <c r="N727" s="22">
        <v>1206</v>
      </c>
      <c r="O727" s="22">
        <v>955</v>
      </c>
      <c r="P727" s="22">
        <f t="shared" si="137"/>
        <v>22919</v>
      </c>
      <c r="Q727" s="22">
        <v>21458</v>
      </c>
      <c r="R727" s="22">
        <v>23619</v>
      </c>
      <c r="S727" s="22">
        <f t="shared" si="138"/>
        <v>700</v>
      </c>
      <c r="T727" s="76">
        <f t="shared" si="139"/>
        <v>3.2621865970733528E-2</v>
      </c>
      <c r="U727" s="64">
        <v>566</v>
      </c>
      <c r="V727" s="74">
        <f t="shared" si="134"/>
        <v>22279</v>
      </c>
      <c r="W727" s="70">
        <f t="shared" si="140"/>
        <v>3011.5547040000001</v>
      </c>
      <c r="X727" s="70">
        <f t="shared" si="135"/>
        <v>2387.17</v>
      </c>
      <c r="Y727" s="70">
        <f t="shared" si="141"/>
        <v>16880.275296</v>
      </c>
    </row>
    <row r="728" spans="1:25" x14ac:dyDescent="0.3">
      <c r="A728" s="4">
        <v>287</v>
      </c>
      <c r="B728" s="54">
        <v>668</v>
      </c>
      <c r="C728" s="52" t="s">
        <v>2372</v>
      </c>
      <c r="D728" s="58" t="s">
        <v>386</v>
      </c>
      <c r="E728" s="7">
        <v>36923</v>
      </c>
      <c r="F728" s="5" t="str">
        <f t="shared" si="142"/>
        <v>SIEIPEJAL</v>
      </c>
      <c r="G728" s="8" t="s">
        <v>357</v>
      </c>
      <c r="H728" s="8" t="s">
        <v>384</v>
      </c>
      <c r="I728" s="8" t="s">
        <v>387</v>
      </c>
      <c r="J728" s="5" t="s">
        <v>39</v>
      </c>
      <c r="K728" s="5" t="str">
        <f t="shared" si="136"/>
        <v>1 1 06 1 PR05 60</v>
      </c>
      <c r="L728" s="21" t="s">
        <v>1021</v>
      </c>
      <c r="M728" s="22">
        <v>20758</v>
      </c>
      <c r="N728" s="22">
        <v>1206</v>
      </c>
      <c r="O728" s="22">
        <v>955</v>
      </c>
      <c r="P728" s="22">
        <f t="shared" si="137"/>
        <v>22919</v>
      </c>
      <c r="Q728" s="22">
        <v>21458</v>
      </c>
      <c r="R728" s="22">
        <v>23619</v>
      </c>
      <c r="S728" s="22">
        <f t="shared" si="138"/>
        <v>700</v>
      </c>
      <c r="T728" s="76">
        <f t="shared" si="139"/>
        <v>3.2621865970733528E-2</v>
      </c>
      <c r="U728" s="64">
        <v>708</v>
      </c>
      <c r="V728" s="74">
        <f t="shared" si="134"/>
        <v>22421</v>
      </c>
      <c r="W728" s="70">
        <f t="shared" si="140"/>
        <v>3037.0011039999999</v>
      </c>
      <c r="X728" s="70">
        <f t="shared" si="135"/>
        <v>2387.17</v>
      </c>
      <c r="Y728" s="70">
        <f t="shared" si="141"/>
        <v>16996.828895999999</v>
      </c>
    </row>
    <row r="729" spans="1:25" x14ac:dyDescent="0.3">
      <c r="A729" s="4">
        <v>321</v>
      </c>
      <c r="B729" s="54">
        <v>1870</v>
      </c>
      <c r="C729" s="52" t="s">
        <v>2402</v>
      </c>
      <c r="D729" s="58" t="s">
        <v>425</v>
      </c>
      <c r="E729" s="7">
        <v>43070</v>
      </c>
      <c r="F729" s="5" t="str">
        <f t="shared" si="142"/>
        <v>STIPEJAL</v>
      </c>
      <c r="G729" s="8" t="s">
        <v>357</v>
      </c>
      <c r="H729" s="8" t="s">
        <v>417</v>
      </c>
      <c r="I729" s="8" t="s">
        <v>387</v>
      </c>
      <c r="J729" s="5" t="s">
        <v>39</v>
      </c>
      <c r="K729" s="5" t="str">
        <f t="shared" si="136"/>
        <v>1 1 06 1 PR29 53</v>
      </c>
      <c r="L729" s="21" t="s">
        <v>1021</v>
      </c>
      <c r="M729" s="22">
        <v>20758</v>
      </c>
      <c r="N729" s="22">
        <v>1206</v>
      </c>
      <c r="O729" s="22">
        <v>955</v>
      </c>
      <c r="P729" s="22">
        <f t="shared" si="137"/>
        <v>22919</v>
      </c>
      <c r="Q729" s="22">
        <v>21458</v>
      </c>
      <c r="R729" s="22">
        <v>23619</v>
      </c>
      <c r="S729" s="22">
        <f t="shared" si="138"/>
        <v>700</v>
      </c>
      <c r="T729" s="76">
        <f t="shared" si="139"/>
        <v>3.2621865970733528E-2</v>
      </c>
      <c r="U729" s="64">
        <v>0</v>
      </c>
      <c r="V729" s="74">
        <f t="shared" si="134"/>
        <v>21713</v>
      </c>
      <c r="W729" s="70">
        <f t="shared" si="140"/>
        <v>2910.127504</v>
      </c>
      <c r="X729" s="70">
        <f t="shared" si="135"/>
        <v>2387.17</v>
      </c>
      <c r="Y729" s="70">
        <f t="shared" si="141"/>
        <v>16415.702495999998</v>
      </c>
    </row>
    <row r="730" spans="1:25" x14ac:dyDescent="0.3">
      <c r="A730" s="4">
        <v>395</v>
      </c>
      <c r="B730" s="54">
        <v>955</v>
      </c>
      <c r="C730" s="52" t="s">
        <v>2473</v>
      </c>
      <c r="D730" s="58" t="s">
        <v>526</v>
      </c>
      <c r="E730" s="7">
        <v>38184</v>
      </c>
      <c r="F730" s="5" t="str">
        <f t="shared" si="142"/>
        <v>N/A</v>
      </c>
      <c r="G730" s="8" t="s">
        <v>454</v>
      </c>
      <c r="H730" s="8" t="s">
        <v>524</v>
      </c>
      <c r="I730" s="8" t="s">
        <v>59</v>
      </c>
      <c r="J730" s="5" t="s">
        <v>13</v>
      </c>
      <c r="K730" s="5" t="str">
        <f t="shared" si="136"/>
        <v>1 1 07 2 PR08 86</v>
      </c>
      <c r="L730" s="21" t="s">
        <v>1021</v>
      </c>
      <c r="M730" s="22">
        <v>20758</v>
      </c>
      <c r="N730" s="22">
        <v>1206</v>
      </c>
      <c r="O730" s="22">
        <v>955</v>
      </c>
      <c r="P730" s="22">
        <f t="shared" si="137"/>
        <v>22919</v>
      </c>
      <c r="Q730" s="22">
        <v>21458</v>
      </c>
      <c r="R730" s="22">
        <v>23619</v>
      </c>
      <c r="S730" s="22">
        <f t="shared" si="138"/>
        <v>700</v>
      </c>
      <c r="T730" s="76">
        <f t="shared" si="139"/>
        <v>3.2621865970733528E-2</v>
      </c>
      <c r="U730" s="64">
        <v>566</v>
      </c>
      <c r="V730" s="74">
        <f t="shared" si="134"/>
        <v>22279</v>
      </c>
      <c r="W730" s="70">
        <f t="shared" si="140"/>
        <v>3011.5547040000001</v>
      </c>
      <c r="X730" s="70">
        <f t="shared" si="135"/>
        <v>2387.17</v>
      </c>
      <c r="Y730" s="70">
        <f t="shared" si="141"/>
        <v>16880.275296</v>
      </c>
    </row>
    <row r="731" spans="1:25" x14ac:dyDescent="0.3">
      <c r="A731" s="4">
        <v>396</v>
      </c>
      <c r="B731" s="54">
        <v>1202</v>
      </c>
      <c r="C731" s="52" t="s">
        <v>2474</v>
      </c>
      <c r="D731" s="58" t="s">
        <v>527</v>
      </c>
      <c r="E731" s="7">
        <v>39755</v>
      </c>
      <c r="F731" s="5" t="str">
        <f t="shared" si="142"/>
        <v>N/A</v>
      </c>
      <c r="G731" s="8" t="s">
        <v>454</v>
      </c>
      <c r="H731" s="8" t="s">
        <v>524</v>
      </c>
      <c r="I731" s="8" t="s">
        <v>59</v>
      </c>
      <c r="J731" s="5" t="s">
        <v>13</v>
      </c>
      <c r="K731" s="5" t="str">
        <f t="shared" si="136"/>
        <v>1 1 07 2 PR08 86</v>
      </c>
      <c r="L731" s="21" t="s">
        <v>1021</v>
      </c>
      <c r="M731" s="22">
        <v>20758</v>
      </c>
      <c r="N731" s="22">
        <v>1206</v>
      </c>
      <c r="O731" s="22">
        <v>955</v>
      </c>
      <c r="P731" s="22">
        <f t="shared" si="137"/>
        <v>22919</v>
      </c>
      <c r="Q731" s="22">
        <v>21458</v>
      </c>
      <c r="R731" s="22">
        <v>23619</v>
      </c>
      <c r="S731" s="22">
        <f t="shared" si="138"/>
        <v>700</v>
      </c>
      <c r="T731" s="76">
        <f t="shared" si="139"/>
        <v>3.2621865970733528E-2</v>
      </c>
      <c r="U731" s="64">
        <v>425</v>
      </c>
      <c r="V731" s="74">
        <f t="shared" si="134"/>
        <v>22138</v>
      </c>
      <c r="W731" s="70">
        <f t="shared" si="140"/>
        <v>2986.2875039999999</v>
      </c>
      <c r="X731" s="70">
        <f t="shared" si="135"/>
        <v>2387.17</v>
      </c>
      <c r="Y731" s="70">
        <f t="shared" si="141"/>
        <v>16764.542496000002</v>
      </c>
    </row>
    <row r="732" spans="1:25" x14ac:dyDescent="0.3">
      <c r="A732" s="4">
        <v>397</v>
      </c>
      <c r="B732" s="54">
        <v>2124</v>
      </c>
      <c r="C732" s="52" t="s">
        <v>2475</v>
      </c>
      <c r="D732" s="58" t="s">
        <v>528</v>
      </c>
      <c r="E732" s="7">
        <v>43440</v>
      </c>
      <c r="F732" s="5" t="str">
        <f t="shared" si="142"/>
        <v>N/A</v>
      </c>
      <c r="G732" s="8" t="s">
        <v>454</v>
      </c>
      <c r="H732" s="8" t="s">
        <v>524</v>
      </c>
      <c r="I732" s="8" t="s">
        <v>59</v>
      </c>
      <c r="J732" s="5" t="s">
        <v>13</v>
      </c>
      <c r="K732" s="5" t="str">
        <f t="shared" si="136"/>
        <v>1 1 07 2 PR08 86</v>
      </c>
      <c r="L732" s="21" t="s">
        <v>1021</v>
      </c>
      <c r="M732" s="22">
        <v>20758</v>
      </c>
      <c r="N732" s="22">
        <v>1206</v>
      </c>
      <c r="O732" s="22">
        <v>955</v>
      </c>
      <c r="P732" s="22">
        <f t="shared" si="137"/>
        <v>22919</v>
      </c>
      <c r="Q732" s="22">
        <v>21458</v>
      </c>
      <c r="R732" s="22">
        <v>23619</v>
      </c>
      <c r="S732" s="22">
        <f t="shared" si="138"/>
        <v>700</v>
      </c>
      <c r="T732" s="76">
        <f t="shared" si="139"/>
        <v>3.2621865970733528E-2</v>
      </c>
      <c r="U732" s="64">
        <v>0</v>
      </c>
      <c r="V732" s="74">
        <f t="shared" si="134"/>
        <v>21713</v>
      </c>
      <c r="W732" s="70">
        <f t="shared" si="140"/>
        <v>2910.127504</v>
      </c>
      <c r="X732" s="70">
        <f t="shared" si="135"/>
        <v>2387.17</v>
      </c>
      <c r="Y732" s="70">
        <f t="shared" si="141"/>
        <v>16415.702495999998</v>
      </c>
    </row>
    <row r="733" spans="1:25" x14ac:dyDescent="0.3">
      <c r="A733" s="4">
        <v>96</v>
      </c>
      <c r="B733" s="54">
        <v>2279</v>
      </c>
      <c r="C733" s="52" t="s">
        <v>2202</v>
      </c>
      <c r="D733" s="59" t="s">
        <v>140</v>
      </c>
      <c r="E733" s="7">
        <v>43587</v>
      </c>
      <c r="F733" s="5" t="str">
        <f t="shared" si="142"/>
        <v>N/A</v>
      </c>
      <c r="G733" s="6" t="s">
        <v>131</v>
      </c>
      <c r="H733" s="8" t="s">
        <v>132</v>
      </c>
      <c r="I733" s="8" t="s">
        <v>53</v>
      </c>
      <c r="J733" s="5" t="s">
        <v>19</v>
      </c>
      <c r="K733" s="5" t="str">
        <f t="shared" si="136"/>
        <v>1 1 04 1 PR05 61</v>
      </c>
      <c r="L733" s="21" t="s">
        <v>1018</v>
      </c>
      <c r="M733" s="22">
        <v>18077</v>
      </c>
      <c r="N733" s="22">
        <v>0</v>
      </c>
      <c r="O733" s="22">
        <v>0</v>
      </c>
      <c r="P733" s="22">
        <f t="shared" si="137"/>
        <v>18077</v>
      </c>
      <c r="Q733" s="22">
        <v>18677</v>
      </c>
      <c r="R733" s="22">
        <v>18677</v>
      </c>
      <c r="S733" s="22">
        <f t="shared" si="138"/>
        <v>600</v>
      </c>
      <c r="T733" s="76">
        <f t="shared" si="139"/>
        <v>3.2125073619960379E-2</v>
      </c>
      <c r="U733" s="64">
        <v>0</v>
      </c>
      <c r="V733" s="74">
        <f t="shared" si="134"/>
        <v>18077</v>
      </c>
      <c r="W733" s="70">
        <f t="shared" si="140"/>
        <v>2258.5563040000002</v>
      </c>
      <c r="X733" s="70">
        <v>0</v>
      </c>
      <c r="Y733" s="70">
        <f t="shared" si="141"/>
        <v>15818.443696</v>
      </c>
    </row>
    <row r="734" spans="1:25" x14ac:dyDescent="0.3">
      <c r="A734" s="4">
        <v>325</v>
      </c>
      <c r="B734" s="54">
        <v>1851</v>
      </c>
      <c r="C734" s="52" t="s">
        <v>2406</v>
      </c>
      <c r="D734" s="58" t="s">
        <v>430</v>
      </c>
      <c r="E734" s="7">
        <v>42293</v>
      </c>
      <c r="F734" s="5" t="str">
        <f t="shared" si="142"/>
        <v>N/A</v>
      </c>
      <c r="G734" s="8" t="s">
        <v>357</v>
      </c>
      <c r="H734" s="8" t="s">
        <v>427</v>
      </c>
      <c r="I734" s="8" t="s">
        <v>387</v>
      </c>
      <c r="J734" s="5" t="s">
        <v>19</v>
      </c>
      <c r="K734" s="5" t="str">
        <f t="shared" si="136"/>
        <v>1 1 06 2 PR03 91</v>
      </c>
      <c r="L734" s="21" t="s">
        <v>1018</v>
      </c>
      <c r="M734" s="22">
        <v>18077</v>
      </c>
      <c r="N734" s="22">
        <v>0</v>
      </c>
      <c r="O734" s="22">
        <v>0</v>
      </c>
      <c r="P734" s="22">
        <f t="shared" si="137"/>
        <v>18077</v>
      </c>
      <c r="Q734" s="22">
        <v>18677</v>
      </c>
      <c r="R734" s="22">
        <v>18677</v>
      </c>
      <c r="S734" s="22">
        <f t="shared" si="138"/>
        <v>600</v>
      </c>
      <c r="T734" s="76">
        <f t="shared" si="139"/>
        <v>3.2125073619960379E-2</v>
      </c>
      <c r="U734" s="64">
        <v>0</v>
      </c>
      <c r="V734" s="74">
        <f t="shared" si="134"/>
        <v>18077</v>
      </c>
      <c r="W734" s="70">
        <f t="shared" si="140"/>
        <v>2258.5563040000002</v>
      </c>
      <c r="X734" s="70">
        <v>0</v>
      </c>
      <c r="Y734" s="70">
        <f t="shared" si="141"/>
        <v>15818.443696</v>
      </c>
    </row>
    <row r="735" spans="1:25" x14ac:dyDescent="0.3">
      <c r="A735" s="4">
        <v>710</v>
      </c>
      <c r="B735" s="54">
        <v>1692</v>
      </c>
      <c r="C735" s="52" t="s">
        <v>2763</v>
      </c>
      <c r="D735" s="58" t="s">
        <v>1998</v>
      </c>
      <c r="E735" s="7">
        <v>44120</v>
      </c>
      <c r="F735" s="5" t="s">
        <v>10</v>
      </c>
      <c r="G735" s="6" t="s">
        <v>807</v>
      </c>
      <c r="H735" s="6" t="s">
        <v>852</v>
      </c>
      <c r="I735" s="8" t="s">
        <v>872</v>
      </c>
      <c r="J735" s="5" t="s">
        <v>19</v>
      </c>
      <c r="K735" s="5" t="str">
        <f t="shared" si="136"/>
        <v>1 2 22 4 PR24 23</v>
      </c>
      <c r="L735" s="21" t="s">
        <v>1018</v>
      </c>
      <c r="M735" s="22">
        <v>18077</v>
      </c>
      <c r="N735" s="22">
        <v>0</v>
      </c>
      <c r="O735" s="22">
        <v>0</v>
      </c>
      <c r="P735" s="22">
        <f t="shared" si="137"/>
        <v>18077</v>
      </c>
      <c r="Q735" s="22">
        <v>18677</v>
      </c>
      <c r="R735" s="22">
        <v>18677</v>
      </c>
      <c r="S735" s="22">
        <f t="shared" si="138"/>
        <v>600</v>
      </c>
      <c r="T735" s="76">
        <f t="shared" si="139"/>
        <v>3.2125073619960379E-2</v>
      </c>
      <c r="U735" s="64">
        <v>0</v>
      </c>
      <c r="V735" s="74">
        <f t="shared" si="134"/>
        <v>18077</v>
      </c>
      <c r="W735" s="70">
        <f t="shared" si="140"/>
        <v>2258.5563040000002</v>
      </c>
      <c r="X735" s="70">
        <v>0</v>
      </c>
      <c r="Y735" s="70">
        <f t="shared" si="141"/>
        <v>15818.443696</v>
      </c>
    </row>
    <row r="736" spans="1:25" x14ac:dyDescent="0.3">
      <c r="A736" s="4">
        <v>761</v>
      </c>
      <c r="B736" s="54">
        <v>0</v>
      </c>
      <c r="C736" s="52" t="s">
        <v>2880</v>
      </c>
      <c r="D736" s="58" t="s">
        <v>16</v>
      </c>
      <c r="E736" s="7">
        <v>43830</v>
      </c>
      <c r="F736" s="5" t="s">
        <v>10</v>
      </c>
      <c r="G736" s="6" t="s">
        <v>807</v>
      </c>
      <c r="H736" s="8" t="s">
        <v>908</v>
      </c>
      <c r="I736" s="8" t="s">
        <v>872</v>
      </c>
      <c r="J736" s="5" t="s">
        <v>19</v>
      </c>
      <c r="K736" s="5" t="str">
        <f t="shared" si="136"/>
        <v>1 2 22 4 PR24 24</v>
      </c>
      <c r="L736" s="21" t="s">
        <v>1018</v>
      </c>
      <c r="M736" s="22">
        <v>18077</v>
      </c>
      <c r="N736" s="22">
        <v>0</v>
      </c>
      <c r="O736" s="22">
        <v>0</v>
      </c>
      <c r="P736" s="22">
        <f t="shared" si="137"/>
        <v>18077</v>
      </c>
      <c r="Q736" s="22">
        <v>18677</v>
      </c>
      <c r="R736" s="22">
        <v>18677</v>
      </c>
      <c r="S736" s="22">
        <f t="shared" si="138"/>
        <v>600</v>
      </c>
      <c r="T736" s="76">
        <f t="shared" si="139"/>
        <v>3.2125073619960379E-2</v>
      </c>
      <c r="U736" s="64">
        <v>0</v>
      </c>
      <c r="V736" s="74">
        <f t="shared" si="134"/>
        <v>18077</v>
      </c>
      <c r="W736" s="70">
        <f t="shared" si="140"/>
        <v>2258.5563040000002</v>
      </c>
      <c r="X736" s="70">
        <v>0</v>
      </c>
      <c r="Y736" s="70">
        <f t="shared" si="141"/>
        <v>15818.443696</v>
      </c>
    </row>
    <row r="737" spans="1:25" x14ac:dyDescent="0.3">
      <c r="A737" s="4">
        <v>164</v>
      </c>
      <c r="B737" s="54">
        <v>2119</v>
      </c>
      <c r="C737" s="52" t="s">
        <v>2262</v>
      </c>
      <c r="D737" s="58" t="s">
        <v>229</v>
      </c>
      <c r="E737" s="7">
        <v>43440</v>
      </c>
      <c r="F737" s="5" t="str">
        <f t="shared" ref="F737:F772" si="143">IFERROR(VLOOKUP(B737,SINDICATO,5,FALSE),"N/A")</f>
        <v>N/A</v>
      </c>
      <c r="G737" s="8" t="s">
        <v>180</v>
      </c>
      <c r="H737" s="8" t="s">
        <v>230</v>
      </c>
      <c r="I737" s="8" t="s">
        <v>231</v>
      </c>
      <c r="J737" s="5" t="s">
        <v>13</v>
      </c>
      <c r="K737" s="5" t="str">
        <f t="shared" si="136"/>
        <v>1 1 05 1 PR02 18</v>
      </c>
      <c r="L737" s="21" t="s">
        <v>1024</v>
      </c>
      <c r="M737" s="22">
        <v>23379</v>
      </c>
      <c r="N737" s="22">
        <v>1247</v>
      </c>
      <c r="O737" s="22">
        <v>979</v>
      </c>
      <c r="P737" s="22">
        <f t="shared" si="137"/>
        <v>25605</v>
      </c>
      <c r="Q737" s="22">
        <v>24079</v>
      </c>
      <c r="R737" s="22">
        <v>26305</v>
      </c>
      <c r="S737" s="22">
        <f t="shared" si="138"/>
        <v>700</v>
      </c>
      <c r="T737" s="76">
        <f t="shared" si="139"/>
        <v>2.9070974708252005E-2</v>
      </c>
      <c r="U737" s="64">
        <v>0</v>
      </c>
      <c r="V737" s="74">
        <f t="shared" si="134"/>
        <v>24358</v>
      </c>
      <c r="W737" s="70">
        <f t="shared" si="140"/>
        <v>3384.1115040000004</v>
      </c>
      <c r="X737" s="70">
        <f t="shared" ref="X737:X750" si="144">M737*11.5%</f>
        <v>2688.585</v>
      </c>
      <c r="Y737" s="70">
        <f t="shared" si="141"/>
        <v>18285.303496</v>
      </c>
    </row>
    <row r="738" spans="1:25" x14ac:dyDescent="0.3">
      <c r="A738" s="4">
        <v>186</v>
      </c>
      <c r="B738" s="54">
        <v>1123</v>
      </c>
      <c r="C738" s="52" t="s">
        <v>2281</v>
      </c>
      <c r="D738" s="58" t="s">
        <v>257</v>
      </c>
      <c r="E738" s="7">
        <v>39254</v>
      </c>
      <c r="F738" s="5" t="str">
        <f t="shared" si="143"/>
        <v>N/A</v>
      </c>
      <c r="G738" s="8" t="s">
        <v>180</v>
      </c>
      <c r="H738" s="8" t="s">
        <v>247</v>
      </c>
      <c r="I738" s="8" t="s">
        <v>258</v>
      </c>
      <c r="J738" s="5" t="s">
        <v>13</v>
      </c>
      <c r="K738" s="5" t="str">
        <f t="shared" si="136"/>
        <v>1 1 05 2 PR09 68</v>
      </c>
      <c r="L738" s="21" t="s">
        <v>1024</v>
      </c>
      <c r="M738" s="22">
        <v>23379</v>
      </c>
      <c r="N738" s="22">
        <v>1247</v>
      </c>
      <c r="O738" s="22">
        <v>979</v>
      </c>
      <c r="P738" s="22">
        <f t="shared" si="137"/>
        <v>25605</v>
      </c>
      <c r="Q738" s="22">
        <v>24079</v>
      </c>
      <c r="R738" s="22">
        <v>26305</v>
      </c>
      <c r="S738" s="22">
        <f t="shared" si="138"/>
        <v>700</v>
      </c>
      <c r="T738" s="76">
        <f t="shared" si="139"/>
        <v>2.9070974708252005E-2</v>
      </c>
      <c r="U738" s="64">
        <v>425</v>
      </c>
      <c r="V738" s="74">
        <f t="shared" si="134"/>
        <v>24783</v>
      </c>
      <c r="W738" s="70">
        <f t="shared" si="140"/>
        <v>3460.2715040000003</v>
      </c>
      <c r="X738" s="70">
        <f t="shared" si="144"/>
        <v>2688.585</v>
      </c>
      <c r="Y738" s="70">
        <f t="shared" si="141"/>
        <v>18634.143496000001</v>
      </c>
    </row>
    <row r="739" spans="1:25" x14ac:dyDescent="0.3">
      <c r="A739" s="4">
        <v>346</v>
      </c>
      <c r="B739" s="54">
        <v>1131</v>
      </c>
      <c r="C739" s="52" t="s">
        <v>2424</v>
      </c>
      <c r="D739" s="58" t="s">
        <v>457</v>
      </c>
      <c r="E739" s="7">
        <v>39310</v>
      </c>
      <c r="F739" s="5" t="str">
        <f t="shared" si="143"/>
        <v>N/A</v>
      </c>
      <c r="G739" s="8" t="s">
        <v>454</v>
      </c>
      <c r="H739" s="8" t="s">
        <v>515</v>
      </c>
      <c r="I739" s="8" t="s">
        <v>458</v>
      </c>
      <c r="J739" s="5" t="s">
        <v>13</v>
      </c>
      <c r="K739" s="5" t="str">
        <f t="shared" si="136"/>
        <v>1 1 07 2 PR07 95</v>
      </c>
      <c r="L739" s="21" t="s">
        <v>1024</v>
      </c>
      <c r="M739" s="22">
        <v>23379</v>
      </c>
      <c r="N739" s="22">
        <v>1247</v>
      </c>
      <c r="O739" s="22">
        <v>979</v>
      </c>
      <c r="P739" s="22">
        <f t="shared" si="137"/>
        <v>25605</v>
      </c>
      <c r="Q739" s="22">
        <v>24079</v>
      </c>
      <c r="R739" s="22">
        <v>26305</v>
      </c>
      <c r="S739" s="22">
        <f t="shared" si="138"/>
        <v>700</v>
      </c>
      <c r="T739" s="76">
        <f t="shared" si="139"/>
        <v>2.9070974708252005E-2</v>
      </c>
      <c r="U739" s="64">
        <v>425</v>
      </c>
      <c r="V739" s="74">
        <f t="shared" si="134"/>
        <v>24783</v>
      </c>
      <c r="W739" s="70">
        <f t="shared" si="140"/>
        <v>3460.2715040000003</v>
      </c>
      <c r="X739" s="70">
        <f t="shared" si="144"/>
        <v>2688.585</v>
      </c>
      <c r="Y739" s="70">
        <f t="shared" si="141"/>
        <v>18634.143496000001</v>
      </c>
    </row>
    <row r="740" spans="1:25" x14ac:dyDescent="0.3">
      <c r="A740" s="4">
        <v>347</v>
      </c>
      <c r="B740" s="54">
        <v>682</v>
      </c>
      <c r="C740" s="52" t="s">
        <v>2425</v>
      </c>
      <c r="D740" s="58" t="s">
        <v>459</v>
      </c>
      <c r="E740" s="7">
        <v>36982</v>
      </c>
      <c r="F740" s="5" t="str">
        <f t="shared" si="143"/>
        <v>N/A</v>
      </c>
      <c r="G740" s="8" t="s">
        <v>454</v>
      </c>
      <c r="H740" s="8" t="s">
        <v>515</v>
      </c>
      <c r="I740" s="8" t="s">
        <v>460</v>
      </c>
      <c r="J740" s="5" t="s">
        <v>13</v>
      </c>
      <c r="K740" s="5" t="str">
        <f t="shared" si="136"/>
        <v>1 1 07 2 PR07 95</v>
      </c>
      <c r="L740" s="21" t="s">
        <v>1024</v>
      </c>
      <c r="M740" s="22">
        <v>23379</v>
      </c>
      <c r="N740" s="22">
        <v>1247</v>
      </c>
      <c r="O740" s="22">
        <v>979</v>
      </c>
      <c r="P740" s="22">
        <f t="shared" si="137"/>
        <v>25605</v>
      </c>
      <c r="Q740" s="22">
        <v>24079</v>
      </c>
      <c r="R740" s="22">
        <v>26305</v>
      </c>
      <c r="S740" s="22">
        <f t="shared" si="138"/>
        <v>700</v>
      </c>
      <c r="T740" s="76">
        <f t="shared" si="139"/>
        <v>2.9070974708252005E-2</v>
      </c>
      <c r="U740" s="64">
        <v>708</v>
      </c>
      <c r="V740" s="74">
        <f t="shared" si="134"/>
        <v>25066</v>
      </c>
      <c r="W740" s="70">
        <f t="shared" si="140"/>
        <v>3510.9851040000003</v>
      </c>
      <c r="X740" s="70">
        <f t="shared" si="144"/>
        <v>2688.585</v>
      </c>
      <c r="Y740" s="70">
        <f t="shared" si="141"/>
        <v>18866.429896000001</v>
      </c>
    </row>
    <row r="741" spans="1:25" x14ac:dyDescent="0.3">
      <c r="A741" s="4">
        <v>359</v>
      </c>
      <c r="B741" s="54">
        <v>1497</v>
      </c>
      <c r="C741" s="52" t="s">
        <v>2437</v>
      </c>
      <c r="D741" s="58" t="s">
        <v>477</v>
      </c>
      <c r="E741" s="7">
        <v>43440</v>
      </c>
      <c r="F741" s="5" t="str">
        <f t="shared" si="143"/>
        <v>N/A</v>
      </c>
      <c r="G741" s="8" t="s">
        <v>454</v>
      </c>
      <c r="H741" s="8" t="s">
        <v>475</v>
      </c>
      <c r="I741" s="8" t="s">
        <v>478</v>
      </c>
      <c r="J741" s="5" t="s">
        <v>13</v>
      </c>
      <c r="K741" s="5" t="str">
        <f t="shared" si="136"/>
        <v>1 1 07 2 PR07 65</v>
      </c>
      <c r="L741" s="21" t="s">
        <v>1024</v>
      </c>
      <c r="M741" s="22">
        <v>23379</v>
      </c>
      <c r="N741" s="22">
        <v>1247</v>
      </c>
      <c r="O741" s="22">
        <v>979</v>
      </c>
      <c r="P741" s="22">
        <f t="shared" si="137"/>
        <v>25605</v>
      </c>
      <c r="Q741" s="22">
        <v>24079</v>
      </c>
      <c r="R741" s="22">
        <v>26305</v>
      </c>
      <c r="S741" s="22">
        <f t="shared" si="138"/>
        <v>700</v>
      </c>
      <c r="T741" s="76">
        <f t="shared" si="139"/>
        <v>2.9070974708252005E-2</v>
      </c>
      <c r="U741" s="64">
        <v>0</v>
      </c>
      <c r="V741" s="74">
        <f t="shared" si="134"/>
        <v>24358</v>
      </c>
      <c r="W741" s="70">
        <f t="shared" si="140"/>
        <v>3384.1115040000004</v>
      </c>
      <c r="X741" s="70">
        <f t="shared" si="144"/>
        <v>2688.585</v>
      </c>
      <c r="Y741" s="70">
        <f t="shared" si="141"/>
        <v>18285.303496</v>
      </c>
    </row>
    <row r="742" spans="1:25" x14ac:dyDescent="0.3">
      <c r="A742" s="4">
        <v>380</v>
      </c>
      <c r="B742" s="54">
        <v>2303</v>
      </c>
      <c r="C742" s="52" t="s">
        <v>2458</v>
      </c>
      <c r="D742" s="58" t="s">
        <v>503</v>
      </c>
      <c r="E742" s="7">
        <v>43717</v>
      </c>
      <c r="F742" s="5" t="str">
        <f t="shared" si="143"/>
        <v>N/A</v>
      </c>
      <c r="G742" s="8" t="s">
        <v>454</v>
      </c>
      <c r="H742" s="8" t="s">
        <v>499</v>
      </c>
      <c r="I742" s="8" t="s">
        <v>478</v>
      </c>
      <c r="J742" s="5" t="s">
        <v>13</v>
      </c>
      <c r="K742" s="5" t="str">
        <f t="shared" si="136"/>
        <v>1 1 07 2 PR07 92</v>
      </c>
      <c r="L742" s="21" t="s">
        <v>1024</v>
      </c>
      <c r="M742" s="22">
        <v>23379</v>
      </c>
      <c r="N742" s="22">
        <v>1247</v>
      </c>
      <c r="O742" s="22">
        <v>979</v>
      </c>
      <c r="P742" s="22">
        <f t="shared" si="137"/>
        <v>25605</v>
      </c>
      <c r="Q742" s="22">
        <v>24079</v>
      </c>
      <c r="R742" s="22">
        <v>26305</v>
      </c>
      <c r="S742" s="22">
        <f t="shared" si="138"/>
        <v>700</v>
      </c>
      <c r="T742" s="76">
        <f t="shared" si="139"/>
        <v>2.9070974708252005E-2</v>
      </c>
      <c r="U742" s="64">
        <v>0</v>
      </c>
      <c r="V742" s="74">
        <f t="shared" si="134"/>
        <v>24358</v>
      </c>
      <c r="W742" s="70">
        <f t="shared" si="140"/>
        <v>3384.1115040000004</v>
      </c>
      <c r="X742" s="70">
        <f t="shared" si="144"/>
        <v>2688.585</v>
      </c>
      <c r="Y742" s="70">
        <f t="shared" si="141"/>
        <v>18285.303496</v>
      </c>
    </row>
    <row r="743" spans="1:25" x14ac:dyDescent="0.3">
      <c r="A743" s="4">
        <v>381</v>
      </c>
      <c r="B743" s="54">
        <v>659</v>
      </c>
      <c r="C743" s="52" t="s">
        <v>2459</v>
      </c>
      <c r="D743" s="58" t="s">
        <v>504</v>
      </c>
      <c r="E743" s="7">
        <v>36907</v>
      </c>
      <c r="F743" s="5" t="str">
        <f t="shared" si="143"/>
        <v>N/A</v>
      </c>
      <c r="G743" s="8" t="s">
        <v>454</v>
      </c>
      <c r="H743" s="8" t="s">
        <v>499</v>
      </c>
      <c r="I743" s="8" t="s">
        <v>505</v>
      </c>
      <c r="J743" s="5" t="s">
        <v>13</v>
      </c>
      <c r="K743" s="5" t="str">
        <f t="shared" si="136"/>
        <v>1 1 07 2 PR07 92</v>
      </c>
      <c r="L743" s="21" t="s">
        <v>1024</v>
      </c>
      <c r="M743" s="22">
        <v>23379</v>
      </c>
      <c r="N743" s="22">
        <v>1247</v>
      </c>
      <c r="O743" s="22">
        <v>979</v>
      </c>
      <c r="P743" s="22">
        <f t="shared" si="137"/>
        <v>25605</v>
      </c>
      <c r="Q743" s="22">
        <v>24079</v>
      </c>
      <c r="R743" s="22">
        <v>26305</v>
      </c>
      <c r="S743" s="22">
        <f t="shared" si="138"/>
        <v>700</v>
      </c>
      <c r="T743" s="76">
        <f t="shared" si="139"/>
        <v>2.9070974708252005E-2</v>
      </c>
      <c r="U743" s="64">
        <v>708</v>
      </c>
      <c r="V743" s="74">
        <f t="shared" si="134"/>
        <v>25066</v>
      </c>
      <c r="W743" s="70">
        <f t="shared" si="140"/>
        <v>3510.9851040000003</v>
      </c>
      <c r="X743" s="70">
        <f t="shared" si="144"/>
        <v>2688.585</v>
      </c>
      <c r="Y743" s="70">
        <f t="shared" si="141"/>
        <v>18866.429896000001</v>
      </c>
    </row>
    <row r="744" spans="1:25" x14ac:dyDescent="0.3">
      <c r="A744" s="4">
        <v>390</v>
      </c>
      <c r="B744" s="54">
        <v>295</v>
      </c>
      <c r="C744" s="52" t="s">
        <v>2468</v>
      </c>
      <c r="D744" s="58" t="s">
        <v>517</v>
      </c>
      <c r="E744" s="7">
        <v>35472</v>
      </c>
      <c r="F744" s="5" t="str">
        <f t="shared" si="143"/>
        <v>N/A</v>
      </c>
      <c r="G744" s="8" t="s">
        <v>454</v>
      </c>
      <c r="H744" s="8" t="s">
        <v>515</v>
      </c>
      <c r="I744" s="8" t="s">
        <v>518</v>
      </c>
      <c r="J744" s="5" t="s">
        <v>13</v>
      </c>
      <c r="K744" s="5" t="str">
        <f t="shared" si="136"/>
        <v>1 1 07 2 PR07 95</v>
      </c>
      <c r="L744" s="21" t="s">
        <v>1024</v>
      </c>
      <c r="M744" s="22">
        <v>23379</v>
      </c>
      <c r="N744" s="22">
        <v>1247</v>
      </c>
      <c r="O744" s="22">
        <v>979</v>
      </c>
      <c r="P744" s="22">
        <f t="shared" si="137"/>
        <v>25605</v>
      </c>
      <c r="Q744" s="22">
        <v>24079</v>
      </c>
      <c r="R744" s="22">
        <v>26305</v>
      </c>
      <c r="S744" s="22">
        <f t="shared" si="138"/>
        <v>700</v>
      </c>
      <c r="T744" s="76">
        <f t="shared" si="139"/>
        <v>2.9070974708252005E-2</v>
      </c>
      <c r="U744" s="64">
        <v>708</v>
      </c>
      <c r="V744" s="74">
        <f t="shared" si="134"/>
        <v>25066</v>
      </c>
      <c r="W744" s="70">
        <f t="shared" si="140"/>
        <v>3510.9851040000003</v>
      </c>
      <c r="X744" s="70">
        <f t="shared" si="144"/>
        <v>2688.585</v>
      </c>
      <c r="Y744" s="70">
        <f t="shared" si="141"/>
        <v>18866.429896000001</v>
      </c>
    </row>
    <row r="745" spans="1:25" x14ac:dyDescent="0.3">
      <c r="A745" s="4">
        <v>559</v>
      </c>
      <c r="B745" s="54">
        <v>1080</v>
      </c>
      <c r="C745" s="52" t="s">
        <v>2627</v>
      </c>
      <c r="D745" s="58" t="s">
        <v>713</v>
      </c>
      <c r="E745" s="7">
        <v>38901</v>
      </c>
      <c r="F745" s="5" t="str">
        <f t="shared" si="143"/>
        <v>STIPEJAL</v>
      </c>
      <c r="G745" s="8" t="s">
        <v>602</v>
      </c>
      <c r="H745" s="8" t="s">
        <v>711</v>
      </c>
      <c r="I745" s="8" t="s">
        <v>709</v>
      </c>
      <c r="J745" s="5" t="s">
        <v>39</v>
      </c>
      <c r="K745" s="5" t="str">
        <f t="shared" si="136"/>
        <v>1 2 08 3 PR18 27</v>
      </c>
      <c r="L745" s="21" t="s">
        <v>1024</v>
      </c>
      <c r="M745" s="22">
        <v>23379</v>
      </c>
      <c r="N745" s="22">
        <v>1247</v>
      </c>
      <c r="O745" s="22">
        <v>979</v>
      </c>
      <c r="P745" s="22">
        <f t="shared" si="137"/>
        <v>25605</v>
      </c>
      <c r="Q745" s="22">
        <v>24079</v>
      </c>
      <c r="R745" s="22">
        <v>26305</v>
      </c>
      <c r="S745" s="22">
        <f t="shared" si="138"/>
        <v>700</v>
      </c>
      <c r="T745" s="76">
        <f t="shared" si="139"/>
        <v>2.9070974708252005E-2</v>
      </c>
      <c r="U745" s="64">
        <v>425</v>
      </c>
      <c r="V745" s="74">
        <f t="shared" si="134"/>
        <v>24783</v>
      </c>
      <c r="W745" s="70">
        <f t="shared" si="140"/>
        <v>3460.2715040000003</v>
      </c>
      <c r="X745" s="70">
        <f t="shared" si="144"/>
        <v>2688.585</v>
      </c>
      <c r="Y745" s="70">
        <f t="shared" si="141"/>
        <v>18634.143496000001</v>
      </c>
    </row>
    <row r="746" spans="1:25" x14ac:dyDescent="0.3">
      <c r="A746" s="4">
        <v>624</v>
      </c>
      <c r="B746" s="54">
        <v>110</v>
      </c>
      <c r="C746" s="52" t="s">
        <v>2687</v>
      </c>
      <c r="D746" s="58" t="s">
        <v>783</v>
      </c>
      <c r="E746" s="7">
        <v>33393</v>
      </c>
      <c r="F746" s="5" t="str">
        <f t="shared" si="143"/>
        <v>N/A</v>
      </c>
      <c r="G746" s="8" t="s">
        <v>602</v>
      </c>
      <c r="H746" s="8" t="s">
        <v>624</v>
      </c>
      <c r="I746" s="8" t="s">
        <v>784</v>
      </c>
      <c r="J746" s="5" t="s">
        <v>13</v>
      </c>
      <c r="K746" s="5" t="str">
        <f t="shared" si="136"/>
        <v>1 2 08 3 PR17 83</v>
      </c>
      <c r="L746" s="21" t="s">
        <v>1024</v>
      </c>
      <c r="M746" s="22">
        <v>23379</v>
      </c>
      <c r="N746" s="22">
        <v>1247</v>
      </c>
      <c r="O746" s="22">
        <v>979</v>
      </c>
      <c r="P746" s="22">
        <f t="shared" si="137"/>
        <v>25605</v>
      </c>
      <c r="Q746" s="22">
        <v>24079</v>
      </c>
      <c r="R746" s="22">
        <v>26305</v>
      </c>
      <c r="S746" s="22">
        <f t="shared" si="138"/>
        <v>700</v>
      </c>
      <c r="T746" s="76">
        <f t="shared" si="139"/>
        <v>2.9070974708252005E-2</v>
      </c>
      <c r="U746" s="64">
        <v>850</v>
      </c>
      <c r="V746" s="74">
        <f t="shared" si="134"/>
        <v>25208</v>
      </c>
      <c r="W746" s="70">
        <f t="shared" si="140"/>
        <v>3536.4315040000001</v>
      </c>
      <c r="X746" s="70">
        <f t="shared" si="144"/>
        <v>2688.585</v>
      </c>
      <c r="Y746" s="70">
        <f t="shared" si="141"/>
        <v>18982.983496000001</v>
      </c>
    </row>
    <row r="747" spans="1:25" x14ac:dyDescent="0.3">
      <c r="A747" s="4">
        <v>637</v>
      </c>
      <c r="B747" s="54">
        <v>2212</v>
      </c>
      <c r="C747" s="52" t="s">
        <v>2699</v>
      </c>
      <c r="D747" s="58" t="s">
        <v>796</v>
      </c>
      <c r="E747" s="7">
        <v>43467</v>
      </c>
      <c r="F747" s="5" t="str">
        <f t="shared" si="143"/>
        <v>N/A</v>
      </c>
      <c r="G747" s="8" t="s">
        <v>602</v>
      </c>
      <c r="H747" s="8" t="s">
        <v>797</v>
      </c>
      <c r="I747" s="8" t="s">
        <v>798</v>
      </c>
      <c r="J747" s="5" t="s">
        <v>13</v>
      </c>
      <c r="K747" s="5" t="str">
        <f t="shared" si="136"/>
        <v>1 2 08 3 PR23 09</v>
      </c>
      <c r="L747" s="21" t="s">
        <v>1024</v>
      </c>
      <c r="M747" s="22">
        <v>23379</v>
      </c>
      <c r="N747" s="22">
        <v>1247</v>
      </c>
      <c r="O747" s="22">
        <v>979</v>
      </c>
      <c r="P747" s="22">
        <f t="shared" si="137"/>
        <v>25605</v>
      </c>
      <c r="Q747" s="22">
        <v>24079</v>
      </c>
      <c r="R747" s="22">
        <v>26305</v>
      </c>
      <c r="S747" s="22">
        <f t="shared" si="138"/>
        <v>700</v>
      </c>
      <c r="T747" s="76">
        <f t="shared" si="139"/>
        <v>2.9070974708252005E-2</v>
      </c>
      <c r="U747" s="64">
        <v>0</v>
      </c>
      <c r="V747" s="74">
        <f t="shared" si="134"/>
        <v>24358</v>
      </c>
      <c r="W747" s="70">
        <f t="shared" si="140"/>
        <v>3384.1115040000004</v>
      </c>
      <c r="X747" s="70">
        <f t="shared" si="144"/>
        <v>2688.585</v>
      </c>
      <c r="Y747" s="70">
        <f t="shared" si="141"/>
        <v>18285.303496</v>
      </c>
    </row>
    <row r="748" spans="1:25" x14ac:dyDescent="0.3">
      <c r="A748" s="4">
        <v>649</v>
      </c>
      <c r="B748" s="54">
        <v>2299</v>
      </c>
      <c r="C748" s="52" t="s">
        <v>2710</v>
      </c>
      <c r="D748" s="58" t="s">
        <v>814</v>
      </c>
      <c r="E748" s="7">
        <v>43710</v>
      </c>
      <c r="F748" s="5" t="str">
        <f t="shared" si="143"/>
        <v>N/A</v>
      </c>
      <c r="G748" s="8" t="s">
        <v>807</v>
      </c>
      <c r="H748" s="8" t="s">
        <v>808</v>
      </c>
      <c r="I748" s="8" t="s">
        <v>368</v>
      </c>
      <c r="J748" s="5" t="s">
        <v>13</v>
      </c>
      <c r="K748" s="5" t="str">
        <f t="shared" si="136"/>
        <v>1 2 22 4 PR24 22</v>
      </c>
      <c r="L748" s="21" t="s">
        <v>1024</v>
      </c>
      <c r="M748" s="22">
        <v>23379</v>
      </c>
      <c r="N748" s="22">
        <v>1247</v>
      </c>
      <c r="O748" s="22">
        <v>979</v>
      </c>
      <c r="P748" s="22">
        <f t="shared" si="137"/>
        <v>25605</v>
      </c>
      <c r="Q748" s="22">
        <v>24079</v>
      </c>
      <c r="R748" s="22">
        <v>26305</v>
      </c>
      <c r="S748" s="22">
        <f t="shared" si="138"/>
        <v>700</v>
      </c>
      <c r="T748" s="76">
        <f t="shared" si="139"/>
        <v>2.9070974708252005E-2</v>
      </c>
      <c r="U748" s="64">
        <v>0</v>
      </c>
      <c r="V748" s="74">
        <f t="shared" si="134"/>
        <v>24358</v>
      </c>
      <c r="W748" s="70">
        <f t="shared" si="140"/>
        <v>3384.1115040000004</v>
      </c>
      <c r="X748" s="70">
        <f t="shared" si="144"/>
        <v>2688.585</v>
      </c>
      <c r="Y748" s="70">
        <f t="shared" si="141"/>
        <v>18285.303496</v>
      </c>
    </row>
    <row r="749" spans="1:25" hidden="1" x14ac:dyDescent="0.3">
      <c r="A749" s="4">
        <v>743</v>
      </c>
      <c r="B749" s="54">
        <v>2213</v>
      </c>
      <c r="C749" s="52" t="s">
        <v>2790</v>
      </c>
      <c r="D749" s="58" t="s">
        <v>907</v>
      </c>
      <c r="E749" s="7">
        <v>43467</v>
      </c>
      <c r="F749" s="5" t="str">
        <f t="shared" si="143"/>
        <v>N/A</v>
      </c>
      <c r="G749" s="6" t="s">
        <v>807</v>
      </c>
      <c r="H749" s="6" t="s">
        <v>908</v>
      </c>
      <c r="I749" s="8" t="s">
        <v>853</v>
      </c>
      <c r="J749" s="5" t="s">
        <v>13</v>
      </c>
      <c r="K749" s="5" t="str">
        <f t="shared" si="136"/>
        <v>1 2 22 4 PR24 24</v>
      </c>
      <c r="L749" s="21" t="s">
        <v>1207</v>
      </c>
      <c r="M749" s="22">
        <v>35981</v>
      </c>
      <c r="N749" s="22">
        <v>1680</v>
      </c>
      <c r="O749" s="22">
        <v>1191</v>
      </c>
      <c r="P749" s="22">
        <f t="shared" si="137"/>
        <v>38852</v>
      </c>
      <c r="Q749" s="22">
        <v>35981</v>
      </c>
      <c r="R749" s="22">
        <v>38852</v>
      </c>
      <c r="S749" s="22">
        <f t="shared" si="138"/>
        <v>0</v>
      </c>
      <c r="T749" s="76">
        <f t="shared" si="139"/>
        <v>0</v>
      </c>
      <c r="U749" s="64">
        <v>0</v>
      </c>
      <c r="V749" s="74">
        <f t="shared" si="134"/>
        <v>37172</v>
      </c>
      <c r="W749" s="70">
        <f t="shared" si="140"/>
        <v>5680.3803040000003</v>
      </c>
      <c r="X749" s="70">
        <f t="shared" si="144"/>
        <v>4137.8150000000005</v>
      </c>
      <c r="Y749" s="70">
        <f t="shared" si="141"/>
        <v>27353.804695999999</v>
      </c>
    </row>
    <row r="750" spans="1:25" x14ac:dyDescent="0.3">
      <c r="A750" s="4">
        <v>650</v>
      </c>
      <c r="B750" s="54">
        <v>995</v>
      </c>
      <c r="C750" s="52" t="s">
        <v>2711</v>
      </c>
      <c r="D750" s="58" t="s">
        <v>815</v>
      </c>
      <c r="E750" s="7">
        <v>38355</v>
      </c>
      <c r="F750" s="5" t="str">
        <f t="shared" si="143"/>
        <v>N/A</v>
      </c>
      <c r="G750" s="8" t="s">
        <v>807</v>
      </c>
      <c r="H750" s="8" t="s">
        <v>808</v>
      </c>
      <c r="I750" s="8" t="s">
        <v>816</v>
      </c>
      <c r="J750" s="5" t="s">
        <v>13</v>
      </c>
      <c r="K750" s="5" t="str">
        <f t="shared" si="136"/>
        <v>1 2 22 4 PR24 22</v>
      </c>
      <c r="L750" s="21" t="s">
        <v>1024</v>
      </c>
      <c r="M750" s="22">
        <v>23379</v>
      </c>
      <c r="N750" s="22">
        <v>1247</v>
      </c>
      <c r="O750" s="22">
        <v>979</v>
      </c>
      <c r="P750" s="22">
        <f t="shared" si="137"/>
        <v>25605</v>
      </c>
      <c r="Q750" s="22">
        <v>24079</v>
      </c>
      <c r="R750" s="22">
        <v>26305</v>
      </c>
      <c r="S750" s="22">
        <f t="shared" si="138"/>
        <v>700</v>
      </c>
      <c r="T750" s="76">
        <f t="shared" si="139"/>
        <v>2.9070974708252005E-2</v>
      </c>
      <c r="U750" s="64">
        <v>566</v>
      </c>
      <c r="V750" s="74">
        <f t="shared" si="134"/>
        <v>24924</v>
      </c>
      <c r="W750" s="70">
        <f t="shared" si="140"/>
        <v>3485.5387040000005</v>
      </c>
      <c r="X750" s="70">
        <f t="shared" si="144"/>
        <v>2688.585</v>
      </c>
      <c r="Y750" s="70">
        <f t="shared" si="141"/>
        <v>18749.876296000002</v>
      </c>
    </row>
    <row r="751" spans="1:25" x14ac:dyDescent="0.3">
      <c r="A751" s="4">
        <v>20</v>
      </c>
      <c r="B751" s="54">
        <v>2130</v>
      </c>
      <c r="C751" s="52" t="s">
        <v>2136</v>
      </c>
      <c r="D751" s="59" t="s">
        <v>44</v>
      </c>
      <c r="E751" s="7">
        <v>43467</v>
      </c>
      <c r="F751" s="5" t="str">
        <f t="shared" si="143"/>
        <v>N/A</v>
      </c>
      <c r="G751" s="6" t="s">
        <v>11</v>
      </c>
      <c r="H751" s="8" t="s">
        <v>45</v>
      </c>
      <c r="I751" s="8" t="s">
        <v>46</v>
      </c>
      <c r="J751" s="5" t="s">
        <v>19</v>
      </c>
      <c r="K751" s="5" t="str">
        <f t="shared" si="136"/>
        <v>1 1 01 1 PR01 54</v>
      </c>
      <c r="L751" s="21" t="s">
        <v>1021</v>
      </c>
      <c r="M751" s="22">
        <v>20758</v>
      </c>
      <c r="N751" s="22">
        <v>0</v>
      </c>
      <c r="O751" s="22">
        <v>0</v>
      </c>
      <c r="P751" s="22">
        <f t="shared" si="137"/>
        <v>20758</v>
      </c>
      <c r="Q751" s="22">
        <v>21358</v>
      </c>
      <c r="R751" s="22">
        <v>21358</v>
      </c>
      <c r="S751" s="22">
        <f t="shared" si="138"/>
        <v>600</v>
      </c>
      <c r="T751" s="76">
        <f t="shared" si="139"/>
        <v>2.8092518026032399E-2</v>
      </c>
      <c r="U751" s="64">
        <v>0</v>
      </c>
      <c r="V751" s="74">
        <f t="shared" si="134"/>
        <v>20758</v>
      </c>
      <c r="W751" s="70">
        <f t="shared" si="140"/>
        <v>2738.9915040000001</v>
      </c>
      <c r="X751" s="70">
        <v>0</v>
      </c>
      <c r="Y751" s="70">
        <f t="shared" si="141"/>
        <v>18019.008495999999</v>
      </c>
    </row>
    <row r="752" spans="1:25" x14ac:dyDescent="0.3">
      <c r="A752" s="4">
        <v>50</v>
      </c>
      <c r="B752" s="54">
        <v>2292</v>
      </c>
      <c r="C752" s="52" t="s">
        <v>2166</v>
      </c>
      <c r="D752" s="59" t="s">
        <v>92</v>
      </c>
      <c r="E752" s="7">
        <v>43668</v>
      </c>
      <c r="F752" s="5" t="str">
        <f t="shared" si="143"/>
        <v>N/A</v>
      </c>
      <c r="G752" s="8" t="s">
        <v>61</v>
      </c>
      <c r="H752" s="8" t="s">
        <v>62</v>
      </c>
      <c r="I752" s="8" t="s">
        <v>73</v>
      </c>
      <c r="J752" s="5" t="s">
        <v>19</v>
      </c>
      <c r="K752" s="5" t="str">
        <f t="shared" si="136"/>
        <v>1 1 02 2 PR10 69</v>
      </c>
      <c r="L752" s="21" t="s">
        <v>1021</v>
      </c>
      <c r="M752" s="22">
        <v>20758</v>
      </c>
      <c r="N752" s="22">
        <v>0</v>
      </c>
      <c r="O752" s="22">
        <v>0</v>
      </c>
      <c r="P752" s="22">
        <f t="shared" si="137"/>
        <v>20758</v>
      </c>
      <c r="Q752" s="22">
        <v>21358</v>
      </c>
      <c r="R752" s="22">
        <v>21358</v>
      </c>
      <c r="S752" s="22">
        <f t="shared" si="138"/>
        <v>600</v>
      </c>
      <c r="T752" s="76">
        <f t="shared" si="139"/>
        <v>2.8092518026032399E-2</v>
      </c>
      <c r="U752" s="64">
        <v>0</v>
      </c>
      <c r="V752" s="74">
        <f t="shared" si="134"/>
        <v>20758</v>
      </c>
      <c r="W752" s="70">
        <f t="shared" si="140"/>
        <v>2738.9915040000001</v>
      </c>
      <c r="X752" s="70">
        <v>0</v>
      </c>
      <c r="Y752" s="70">
        <f t="shared" si="141"/>
        <v>18019.008495999999</v>
      </c>
    </row>
    <row r="753" spans="1:25" x14ac:dyDescent="0.3">
      <c r="A753" s="4">
        <v>273</v>
      </c>
      <c r="B753" s="54">
        <v>2146</v>
      </c>
      <c r="C753" s="52" t="s">
        <v>2361</v>
      </c>
      <c r="D753" s="58" t="s">
        <v>367</v>
      </c>
      <c r="E753" s="7">
        <v>43440</v>
      </c>
      <c r="F753" s="5" t="str">
        <f t="shared" si="143"/>
        <v>N/A</v>
      </c>
      <c r="G753" s="8" t="s">
        <v>357</v>
      </c>
      <c r="H753" s="8" t="s">
        <v>358</v>
      </c>
      <c r="I753" s="8" t="s">
        <v>368</v>
      </c>
      <c r="J753" s="5" t="s">
        <v>19</v>
      </c>
      <c r="K753" s="5" t="str">
        <f t="shared" si="136"/>
        <v>1 1 06 1 PR03 56</v>
      </c>
      <c r="L753" s="21" t="s">
        <v>1021</v>
      </c>
      <c r="M753" s="22">
        <v>20758</v>
      </c>
      <c r="N753" s="22">
        <v>0</v>
      </c>
      <c r="O753" s="22">
        <v>0</v>
      </c>
      <c r="P753" s="22">
        <f t="shared" si="137"/>
        <v>20758</v>
      </c>
      <c r="Q753" s="22">
        <v>21358</v>
      </c>
      <c r="R753" s="22">
        <v>21358</v>
      </c>
      <c r="S753" s="22">
        <f t="shared" si="138"/>
        <v>600</v>
      </c>
      <c r="T753" s="76">
        <f t="shared" si="139"/>
        <v>2.8092518026032399E-2</v>
      </c>
      <c r="U753" s="64">
        <v>0</v>
      </c>
      <c r="V753" s="74">
        <f t="shared" si="134"/>
        <v>20758</v>
      </c>
      <c r="W753" s="70">
        <f t="shared" si="140"/>
        <v>2738.9915040000001</v>
      </c>
      <c r="X753" s="70">
        <v>0</v>
      </c>
      <c r="Y753" s="70">
        <f t="shared" si="141"/>
        <v>18019.008495999999</v>
      </c>
    </row>
    <row r="754" spans="1:25" x14ac:dyDescent="0.3">
      <c r="A754" s="4">
        <v>274</v>
      </c>
      <c r="B754" s="54">
        <v>2422</v>
      </c>
      <c r="C754" s="72" t="s">
        <v>2103</v>
      </c>
      <c r="D754" s="59" t="s">
        <v>2907</v>
      </c>
      <c r="E754" s="7">
        <v>44271</v>
      </c>
      <c r="F754" s="5" t="str">
        <f t="shared" si="143"/>
        <v>N/A</v>
      </c>
      <c r="G754" s="8" t="s">
        <v>357</v>
      </c>
      <c r="H754" s="8" t="s">
        <v>358</v>
      </c>
      <c r="I754" s="8" t="s">
        <v>365</v>
      </c>
      <c r="J754" s="5" t="s">
        <v>19</v>
      </c>
      <c r="K754" s="5" t="str">
        <f t="shared" si="136"/>
        <v>1 1 06 1 PR03 56</v>
      </c>
      <c r="L754" s="21" t="s">
        <v>1021</v>
      </c>
      <c r="M754" s="22">
        <v>20758</v>
      </c>
      <c r="N754" s="22">
        <v>0</v>
      </c>
      <c r="O754" s="22">
        <v>0</v>
      </c>
      <c r="P754" s="22">
        <f t="shared" si="137"/>
        <v>20758</v>
      </c>
      <c r="Q754" s="22">
        <v>21358</v>
      </c>
      <c r="R754" s="22">
        <v>21358</v>
      </c>
      <c r="S754" s="22">
        <f t="shared" si="138"/>
        <v>600</v>
      </c>
      <c r="T754" s="76">
        <f t="shared" si="139"/>
        <v>2.8092518026032399E-2</v>
      </c>
      <c r="U754" s="64">
        <v>0</v>
      </c>
      <c r="V754" s="74">
        <f t="shared" si="134"/>
        <v>20758</v>
      </c>
      <c r="W754" s="70">
        <f t="shared" si="140"/>
        <v>2738.9915040000001</v>
      </c>
      <c r="X754" s="70">
        <v>0</v>
      </c>
      <c r="Y754" s="70">
        <f t="shared" si="141"/>
        <v>18019.008495999999</v>
      </c>
    </row>
    <row r="755" spans="1:25" x14ac:dyDescent="0.3">
      <c r="A755" s="4">
        <v>36</v>
      </c>
      <c r="B755" s="54">
        <v>1571</v>
      </c>
      <c r="C755" s="52" t="s">
        <v>2152</v>
      </c>
      <c r="D755" s="59" t="s">
        <v>76</v>
      </c>
      <c r="E755" s="7">
        <v>43440</v>
      </c>
      <c r="F755" s="5" t="str">
        <f t="shared" si="143"/>
        <v>N/A</v>
      </c>
      <c r="G755" s="8" t="s">
        <v>61</v>
      </c>
      <c r="H755" s="8" t="s">
        <v>62</v>
      </c>
      <c r="I755" s="8" t="s">
        <v>73</v>
      </c>
      <c r="J755" s="5" t="s">
        <v>13</v>
      </c>
      <c r="K755" s="5" t="str">
        <f t="shared" si="136"/>
        <v>1 1 02 2 PR10 69</v>
      </c>
      <c r="L755" s="21" t="s">
        <v>1027</v>
      </c>
      <c r="M755" s="22">
        <v>26346</v>
      </c>
      <c r="N755" s="22">
        <v>1286</v>
      </c>
      <c r="O755" s="22">
        <v>1057</v>
      </c>
      <c r="P755" s="22">
        <f t="shared" si="137"/>
        <v>28689</v>
      </c>
      <c r="Q755" s="22">
        <v>27046</v>
      </c>
      <c r="R755" s="22">
        <v>29389</v>
      </c>
      <c r="S755" s="22">
        <f t="shared" si="138"/>
        <v>700</v>
      </c>
      <c r="T755" s="76">
        <f t="shared" si="139"/>
        <v>2.588183095466982E-2</v>
      </c>
      <c r="U755" s="64">
        <v>0</v>
      </c>
      <c r="V755" s="74">
        <f t="shared" si="134"/>
        <v>27403</v>
      </c>
      <c r="W755" s="70">
        <f t="shared" si="140"/>
        <v>3929.7755040000002</v>
      </c>
      <c r="X755" s="70">
        <f t="shared" ref="X755:X778" si="145">M755*11.5%</f>
        <v>3029.79</v>
      </c>
      <c r="Y755" s="70">
        <f t="shared" si="141"/>
        <v>20443.434495999998</v>
      </c>
    </row>
    <row r="756" spans="1:25" x14ac:dyDescent="0.3">
      <c r="A756" s="4">
        <v>37</v>
      </c>
      <c r="B756" s="54">
        <v>1182</v>
      </c>
      <c r="C756" s="52" t="s">
        <v>2153</v>
      </c>
      <c r="D756" s="59" t="s">
        <v>77</v>
      </c>
      <c r="E756" s="7">
        <v>41852</v>
      </c>
      <c r="F756" s="5" t="str">
        <f t="shared" si="143"/>
        <v>N/A</v>
      </c>
      <c r="G756" s="8" t="s">
        <v>61</v>
      </c>
      <c r="H756" s="8" t="s">
        <v>62</v>
      </c>
      <c r="I756" s="8" t="s">
        <v>73</v>
      </c>
      <c r="J756" s="5" t="s">
        <v>13</v>
      </c>
      <c r="K756" s="5" t="str">
        <f t="shared" si="136"/>
        <v>1 1 02 2 PR10 69</v>
      </c>
      <c r="L756" s="21" t="s">
        <v>1027</v>
      </c>
      <c r="M756" s="22">
        <v>26346</v>
      </c>
      <c r="N756" s="22">
        <v>1286</v>
      </c>
      <c r="O756" s="22">
        <v>1057</v>
      </c>
      <c r="P756" s="22">
        <f t="shared" si="137"/>
        <v>28689</v>
      </c>
      <c r="Q756" s="22">
        <v>27046</v>
      </c>
      <c r="R756" s="22">
        <v>29389</v>
      </c>
      <c r="S756" s="22">
        <f t="shared" si="138"/>
        <v>700</v>
      </c>
      <c r="T756" s="76">
        <f t="shared" si="139"/>
        <v>2.588183095466982E-2</v>
      </c>
      <c r="U756" s="64">
        <v>283</v>
      </c>
      <c r="V756" s="74">
        <f t="shared" si="134"/>
        <v>27686</v>
      </c>
      <c r="W756" s="70">
        <f t="shared" si="140"/>
        <v>3980.4891040000002</v>
      </c>
      <c r="X756" s="70">
        <f t="shared" si="145"/>
        <v>3029.79</v>
      </c>
      <c r="Y756" s="70">
        <f t="shared" si="141"/>
        <v>20675.720895999999</v>
      </c>
    </row>
    <row r="757" spans="1:25" x14ac:dyDescent="0.3">
      <c r="A757" s="4">
        <v>38</v>
      </c>
      <c r="B757" s="54">
        <v>1623</v>
      </c>
      <c r="C757" s="52" t="s">
        <v>2154</v>
      </c>
      <c r="D757" s="59" t="s">
        <v>78</v>
      </c>
      <c r="E757" s="7">
        <v>43440</v>
      </c>
      <c r="F757" s="5" t="str">
        <f t="shared" si="143"/>
        <v>N/A</v>
      </c>
      <c r="G757" s="8" t="s">
        <v>61</v>
      </c>
      <c r="H757" s="8" t="s">
        <v>62</v>
      </c>
      <c r="I757" s="8" t="s">
        <v>73</v>
      </c>
      <c r="J757" s="5" t="s">
        <v>13</v>
      </c>
      <c r="K757" s="5" t="str">
        <f t="shared" si="136"/>
        <v>1 1 02 2 PR10 69</v>
      </c>
      <c r="L757" s="21" t="s">
        <v>1027</v>
      </c>
      <c r="M757" s="22">
        <v>26346</v>
      </c>
      <c r="N757" s="22">
        <v>1286</v>
      </c>
      <c r="O757" s="22">
        <v>1057</v>
      </c>
      <c r="P757" s="22">
        <f t="shared" si="137"/>
        <v>28689</v>
      </c>
      <c r="Q757" s="22">
        <v>27046</v>
      </c>
      <c r="R757" s="22">
        <v>29389</v>
      </c>
      <c r="S757" s="22">
        <f t="shared" si="138"/>
        <v>700</v>
      </c>
      <c r="T757" s="76">
        <f t="shared" si="139"/>
        <v>2.588183095466982E-2</v>
      </c>
      <c r="U757" s="64">
        <v>0</v>
      </c>
      <c r="V757" s="74">
        <f t="shared" si="134"/>
        <v>27403</v>
      </c>
      <c r="W757" s="70">
        <f t="shared" si="140"/>
        <v>3929.7755040000002</v>
      </c>
      <c r="X757" s="70">
        <f t="shared" si="145"/>
        <v>3029.79</v>
      </c>
      <c r="Y757" s="70">
        <f t="shared" si="141"/>
        <v>20443.434495999998</v>
      </c>
    </row>
    <row r="758" spans="1:25" x14ac:dyDescent="0.3">
      <c r="A758" s="4">
        <v>39</v>
      </c>
      <c r="B758" s="54">
        <v>2214</v>
      </c>
      <c r="C758" s="52" t="s">
        <v>2155</v>
      </c>
      <c r="D758" s="59" t="s">
        <v>79</v>
      </c>
      <c r="E758" s="7">
        <v>43467</v>
      </c>
      <c r="F758" s="5" t="str">
        <f t="shared" si="143"/>
        <v>N/A</v>
      </c>
      <c r="G758" s="8" t="s">
        <v>61</v>
      </c>
      <c r="H758" s="8" t="s">
        <v>62</v>
      </c>
      <c r="I758" s="8" t="s">
        <v>73</v>
      </c>
      <c r="J758" s="5" t="s">
        <v>13</v>
      </c>
      <c r="K758" s="5" t="str">
        <f t="shared" si="136"/>
        <v>1 1 02 2 PR10 69</v>
      </c>
      <c r="L758" s="21" t="s">
        <v>1027</v>
      </c>
      <c r="M758" s="22">
        <v>26346</v>
      </c>
      <c r="N758" s="22">
        <v>1286</v>
      </c>
      <c r="O758" s="22">
        <v>1057</v>
      </c>
      <c r="P758" s="22">
        <f t="shared" si="137"/>
        <v>28689</v>
      </c>
      <c r="Q758" s="22">
        <v>27046</v>
      </c>
      <c r="R758" s="22">
        <v>29389</v>
      </c>
      <c r="S758" s="22">
        <f t="shared" si="138"/>
        <v>700</v>
      </c>
      <c r="T758" s="76">
        <f t="shared" si="139"/>
        <v>2.588183095466982E-2</v>
      </c>
      <c r="U758" s="64">
        <v>0</v>
      </c>
      <c r="V758" s="74">
        <f t="shared" si="134"/>
        <v>27403</v>
      </c>
      <c r="W758" s="70">
        <f t="shared" si="140"/>
        <v>3929.7755040000002</v>
      </c>
      <c r="X758" s="70">
        <f t="shared" si="145"/>
        <v>3029.79</v>
      </c>
      <c r="Y758" s="70">
        <f t="shared" si="141"/>
        <v>20443.434495999998</v>
      </c>
    </row>
    <row r="759" spans="1:25" x14ac:dyDescent="0.3">
      <c r="A759" s="4">
        <v>40</v>
      </c>
      <c r="B759" s="54">
        <v>1893</v>
      </c>
      <c r="C759" s="52" t="s">
        <v>2156</v>
      </c>
      <c r="D759" s="59" t="s">
        <v>80</v>
      </c>
      <c r="E759" s="7">
        <v>43481</v>
      </c>
      <c r="F759" s="5" t="str">
        <f t="shared" si="143"/>
        <v>N/A</v>
      </c>
      <c r="G759" s="8" t="s">
        <v>61</v>
      </c>
      <c r="H759" s="8" t="s">
        <v>62</v>
      </c>
      <c r="I759" s="8" t="s">
        <v>73</v>
      </c>
      <c r="J759" s="5" t="s">
        <v>13</v>
      </c>
      <c r="K759" s="5" t="str">
        <f t="shared" si="136"/>
        <v>1 1 02 2 PR10 69</v>
      </c>
      <c r="L759" s="21" t="s">
        <v>1027</v>
      </c>
      <c r="M759" s="22">
        <v>26346</v>
      </c>
      <c r="N759" s="22">
        <v>1286</v>
      </c>
      <c r="O759" s="22">
        <v>1057</v>
      </c>
      <c r="P759" s="22">
        <f t="shared" si="137"/>
        <v>28689</v>
      </c>
      <c r="Q759" s="22">
        <v>27046</v>
      </c>
      <c r="R759" s="22">
        <v>29389</v>
      </c>
      <c r="S759" s="22">
        <f t="shared" si="138"/>
        <v>700</v>
      </c>
      <c r="T759" s="76">
        <f t="shared" si="139"/>
        <v>2.588183095466982E-2</v>
      </c>
      <c r="U759" s="64">
        <v>0</v>
      </c>
      <c r="V759" s="74">
        <f t="shared" si="134"/>
        <v>27403</v>
      </c>
      <c r="W759" s="70">
        <f t="shared" si="140"/>
        <v>3929.7755040000002</v>
      </c>
      <c r="X759" s="70">
        <f t="shared" si="145"/>
        <v>3029.79</v>
      </c>
      <c r="Y759" s="70">
        <f t="shared" si="141"/>
        <v>20443.434495999998</v>
      </c>
    </row>
    <row r="760" spans="1:25" x14ac:dyDescent="0.3">
      <c r="A760" s="4">
        <v>41</v>
      </c>
      <c r="B760" s="54">
        <v>194</v>
      </c>
      <c r="C760" s="52" t="s">
        <v>2157</v>
      </c>
      <c r="D760" s="59" t="s">
        <v>81</v>
      </c>
      <c r="E760" s="7">
        <v>34654</v>
      </c>
      <c r="F760" s="5" t="str">
        <f t="shared" si="143"/>
        <v>N/A</v>
      </c>
      <c r="G760" s="8" t="s">
        <v>61</v>
      </c>
      <c r="H760" s="8" t="s">
        <v>62</v>
      </c>
      <c r="I760" s="8" t="s">
        <v>73</v>
      </c>
      <c r="J760" s="5" t="s">
        <v>13</v>
      </c>
      <c r="K760" s="5" t="str">
        <f t="shared" si="136"/>
        <v>1 1 02 2 PR10 69</v>
      </c>
      <c r="L760" s="21" t="s">
        <v>1027</v>
      </c>
      <c r="M760" s="22">
        <v>26346</v>
      </c>
      <c r="N760" s="22">
        <v>1286</v>
      </c>
      <c r="O760" s="22">
        <v>1057</v>
      </c>
      <c r="P760" s="22">
        <f t="shared" si="137"/>
        <v>28689</v>
      </c>
      <c r="Q760" s="22">
        <v>27046</v>
      </c>
      <c r="R760" s="22">
        <v>29389</v>
      </c>
      <c r="S760" s="22">
        <f t="shared" si="138"/>
        <v>700</v>
      </c>
      <c r="T760" s="76">
        <f t="shared" si="139"/>
        <v>2.588183095466982E-2</v>
      </c>
      <c r="U760" s="64">
        <v>850</v>
      </c>
      <c r="V760" s="74">
        <f t="shared" si="134"/>
        <v>28253</v>
      </c>
      <c r="W760" s="70">
        <f t="shared" si="140"/>
        <v>4082.0955040000008</v>
      </c>
      <c r="X760" s="70">
        <f t="shared" si="145"/>
        <v>3029.79</v>
      </c>
      <c r="Y760" s="70">
        <f t="shared" si="141"/>
        <v>21141.114495999998</v>
      </c>
    </row>
    <row r="761" spans="1:25" x14ac:dyDescent="0.3">
      <c r="A761" s="4">
        <v>42</v>
      </c>
      <c r="B761" s="54">
        <v>220</v>
      </c>
      <c r="C761" s="52" t="s">
        <v>2158</v>
      </c>
      <c r="D761" s="59" t="s">
        <v>82</v>
      </c>
      <c r="E761" s="7">
        <v>34921</v>
      </c>
      <c r="F761" s="5" t="str">
        <f t="shared" si="143"/>
        <v>N/A</v>
      </c>
      <c r="G761" s="8" t="s">
        <v>61</v>
      </c>
      <c r="H761" s="8" t="s">
        <v>62</v>
      </c>
      <c r="I761" s="8" t="s">
        <v>73</v>
      </c>
      <c r="J761" s="5" t="s">
        <v>13</v>
      </c>
      <c r="K761" s="5" t="str">
        <f t="shared" si="136"/>
        <v>1 1 02 2 PR10 69</v>
      </c>
      <c r="L761" s="21" t="s">
        <v>1027</v>
      </c>
      <c r="M761" s="22">
        <v>26346</v>
      </c>
      <c r="N761" s="22">
        <v>1286</v>
      </c>
      <c r="O761" s="22">
        <v>1057</v>
      </c>
      <c r="P761" s="22">
        <f t="shared" si="137"/>
        <v>28689</v>
      </c>
      <c r="Q761" s="22">
        <v>27046</v>
      </c>
      <c r="R761" s="22">
        <v>29389</v>
      </c>
      <c r="S761" s="22">
        <f t="shared" si="138"/>
        <v>700</v>
      </c>
      <c r="T761" s="76">
        <f t="shared" si="139"/>
        <v>2.588183095466982E-2</v>
      </c>
      <c r="U761" s="64">
        <v>850</v>
      </c>
      <c r="V761" s="74">
        <f t="shared" si="134"/>
        <v>28253</v>
      </c>
      <c r="W761" s="70">
        <f t="shared" si="140"/>
        <v>4082.0955040000008</v>
      </c>
      <c r="X761" s="70">
        <f t="shared" si="145"/>
        <v>3029.79</v>
      </c>
      <c r="Y761" s="70">
        <f t="shared" si="141"/>
        <v>21141.114495999998</v>
      </c>
    </row>
    <row r="762" spans="1:25" x14ac:dyDescent="0.3">
      <c r="A762" s="4">
        <v>43</v>
      </c>
      <c r="B762" s="54">
        <v>306</v>
      </c>
      <c r="C762" s="52" t="s">
        <v>2159</v>
      </c>
      <c r="D762" s="59" t="s">
        <v>83</v>
      </c>
      <c r="E762" s="7">
        <v>35562</v>
      </c>
      <c r="F762" s="5" t="str">
        <f t="shared" si="143"/>
        <v>N/A</v>
      </c>
      <c r="G762" s="8" t="s">
        <v>61</v>
      </c>
      <c r="H762" s="8" t="s">
        <v>62</v>
      </c>
      <c r="I762" s="8" t="s">
        <v>73</v>
      </c>
      <c r="J762" s="5" t="s">
        <v>13</v>
      </c>
      <c r="K762" s="5" t="str">
        <f t="shared" si="136"/>
        <v>1 1 02 2 PR10 69</v>
      </c>
      <c r="L762" s="21" t="s">
        <v>1027</v>
      </c>
      <c r="M762" s="22">
        <v>26346</v>
      </c>
      <c r="N762" s="22">
        <v>1286</v>
      </c>
      <c r="O762" s="22">
        <v>1057</v>
      </c>
      <c r="P762" s="22">
        <f t="shared" si="137"/>
        <v>28689</v>
      </c>
      <c r="Q762" s="22">
        <v>27046</v>
      </c>
      <c r="R762" s="22">
        <v>29389</v>
      </c>
      <c r="S762" s="22">
        <f t="shared" si="138"/>
        <v>700</v>
      </c>
      <c r="T762" s="76">
        <f t="shared" si="139"/>
        <v>2.588183095466982E-2</v>
      </c>
      <c r="U762" s="64">
        <v>708</v>
      </c>
      <c r="V762" s="74">
        <f t="shared" si="134"/>
        <v>28111</v>
      </c>
      <c r="W762" s="70">
        <f t="shared" si="140"/>
        <v>4056.6491040000001</v>
      </c>
      <c r="X762" s="70">
        <f t="shared" si="145"/>
        <v>3029.79</v>
      </c>
      <c r="Y762" s="70">
        <f t="shared" si="141"/>
        <v>21024.560895999999</v>
      </c>
    </row>
    <row r="763" spans="1:25" x14ac:dyDescent="0.3">
      <c r="A763" s="4">
        <v>44</v>
      </c>
      <c r="B763" s="54">
        <v>1254</v>
      </c>
      <c r="C763" s="52" t="s">
        <v>2160</v>
      </c>
      <c r="D763" s="59" t="s">
        <v>84</v>
      </c>
      <c r="E763" s="7">
        <v>39980</v>
      </c>
      <c r="F763" s="5" t="str">
        <f t="shared" si="143"/>
        <v>N/A</v>
      </c>
      <c r="G763" s="8" t="s">
        <v>61</v>
      </c>
      <c r="H763" s="8" t="s">
        <v>62</v>
      </c>
      <c r="I763" s="8" t="s">
        <v>73</v>
      </c>
      <c r="J763" s="5" t="s">
        <v>13</v>
      </c>
      <c r="K763" s="5" t="str">
        <f t="shared" si="136"/>
        <v>1 1 02 2 PR10 69</v>
      </c>
      <c r="L763" s="21" t="s">
        <v>1027</v>
      </c>
      <c r="M763" s="22">
        <v>26346</v>
      </c>
      <c r="N763" s="22">
        <v>1286</v>
      </c>
      <c r="O763" s="22">
        <v>1057</v>
      </c>
      <c r="P763" s="22">
        <f t="shared" si="137"/>
        <v>28689</v>
      </c>
      <c r="Q763" s="22">
        <v>27046</v>
      </c>
      <c r="R763" s="22">
        <v>29389</v>
      </c>
      <c r="S763" s="22">
        <f t="shared" si="138"/>
        <v>700</v>
      </c>
      <c r="T763" s="76">
        <f t="shared" si="139"/>
        <v>2.588183095466982E-2</v>
      </c>
      <c r="U763" s="64">
        <v>425</v>
      </c>
      <c r="V763" s="74">
        <f t="shared" si="134"/>
        <v>27828</v>
      </c>
      <c r="W763" s="70">
        <f t="shared" si="140"/>
        <v>4005.935504</v>
      </c>
      <c r="X763" s="70">
        <f t="shared" si="145"/>
        <v>3029.79</v>
      </c>
      <c r="Y763" s="70">
        <f t="shared" si="141"/>
        <v>20792.274495999998</v>
      </c>
    </row>
    <row r="764" spans="1:25" x14ac:dyDescent="0.3">
      <c r="A764" s="4">
        <v>45</v>
      </c>
      <c r="B764" s="54">
        <v>2131</v>
      </c>
      <c r="C764" s="52" t="s">
        <v>2161</v>
      </c>
      <c r="D764" s="59" t="s">
        <v>85</v>
      </c>
      <c r="E764" s="7">
        <v>43440</v>
      </c>
      <c r="F764" s="5" t="str">
        <f t="shared" si="143"/>
        <v>N/A</v>
      </c>
      <c r="G764" s="8" t="s">
        <v>61</v>
      </c>
      <c r="H764" s="8" t="s">
        <v>62</v>
      </c>
      <c r="I764" s="8" t="s">
        <v>73</v>
      </c>
      <c r="J764" s="5" t="s">
        <v>13</v>
      </c>
      <c r="K764" s="5" t="str">
        <f t="shared" si="136"/>
        <v>1 1 02 2 PR10 69</v>
      </c>
      <c r="L764" s="21" t="s">
        <v>1027</v>
      </c>
      <c r="M764" s="22">
        <v>26346</v>
      </c>
      <c r="N764" s="22">
        <v>1286</v>
      </c>
      <c r="O764" s="22">
        <v>1057</v>
      </c>
      <c r="P764" s="22">
        <f t="shared" si="137"/>
        <v>28689</v>
      </c>
      <c r="Q764" s="22">
        <v>27046</v>
      </c>
      <c r="R764" s="22">
        <v>29389</v>
      </c>
      <c r="S764" s="22">
        <f t="shared" si="138"/>
        <v>700</v>
      </c>
      <c r="T764" s="76">
        <f t="shared" si="139"/>
        <v>2.588183095466982E-2</v>
      </c>
      <c r="U764" s="64">
        <v>0</v>
      </c>
      <c r="V764" s="74">
        <f t="shared" si="134"/>
        <v>27403</v>
      </c>
      <c r="W764" s="70">
        <f t="shared" si="140"/>
        <v>3929.7755040000002</v>
      </c>
      <c r="X764" s="70">
        <f t="shared" si="145"/>
        <v>3029.79</v>
      </c>
      <c r="Y764" s="70">
        <f t="shared" si="141"/>
        <v>20443.434495999998</v>
      </c>
    </row>
    <row r="765" spans="1:25" x14ac:dyDescent="0.3">
      <c r="A765" s="4">
        <v>46</v>
      </c>
      <c r="B765" s="54">
        <v>2268</v>
      </c>
      <c r="C765" s="52" t="s">
        <v>2162</v>
      </c>
      <c r="D765" s="59" t="s">
        <v>86</v>
      </c>
      <c r="E765" s="7">
        <v>43865</v>
      </c>
      <c r="F765" s="5" t="str">
        <f t="shared" si="143"/>
        <v>N/A</v>
      </c>
      <c r="G765" s="8" t="s">
        <v>61</v>
      </c>
      <c r="H765" s="8" t="s">
        <v>62</v>
      </c>
      <c r="I765" s="8" t="s">
        <v>73</v>
      </c>
      <c r="J765" s="5" t="s">
        <v>13</v>
      </c>
      <c r="K765" s="5" t="str">
        <f t="shared" si="136"/>
        <v>1 1 02 2 PR10 69</v>
      </c>
      <c r="L765" s="21" t="s">
        <v>1027</v>
      </c>
      <c r="M765" s="22">
        <v>26346</v>
      </c>
      <c r="N765" s="22">
        <v>1286</v>
      </c>
      <c r="O765" s="22">
        <v>1057</v>
      </c>
      <c r="P765" s="22">
        <f t="shared" si="137"/>
        <v>28689</v>
      </c>
      <c r="Q765" s="22">
        <v>27046</v>
      </c>
      <c r="R765" s="22">
        <v>29389</v>
      </c>
      <c r="S765" s="22">
        <f t="shared" si="138"/>
        <v>700</v>
      </c>
      <c r="T765" s="76">
        <f t="shared" si="139"/>
        <v>2.588183095466982E-2</v>
      </c>
      <c r="U765" s="64">
        <v>0</v>
      </c>
      <c r="V765" s="74">
        <f t="shared" si="134"/>
        <v>27403</v>
      </c>
      <c r="W765" s="70">
        <f t="shared" si="140"/>
        <v>3929.7755040000002</v>
      </c>
      <c r="X765" s="70">
        <f t="shared" si="145"/>
        <v>3029.79</v>
      </c>
      <c r="Y765" s="70">
        <f t="shared" si="141"/>
        <v>20443.434495999998</v>
      </c>
    </row>
    <row r="766" spans="1:25" x14ac:dyDescent="0.3">
      <c r="A766" s="4">
        <v>68</v>
      </c>
      <c r="B766" s="54">
        <v>2241</v>
      </c>
      <c r="C766" s="52" t="s">
        <v>2179</v>
      </c>
      <c r="D766" s="59" t="s">
        <v>111</v>
      </c>
      <c r="E766" s="7">
        <v>43507</v>
      </c>
      <c r="F766" s="5" t="str">
        <f t="shared" si="143"/>
        <v>N/A</v>
      </c>
      <c r="G766" s="8" t="s">
        <v>105</v>
      </c>
      <c r="H766" s="8" t="s">
        <v>106</v>
      </c>
      <c r="I766" s="8" t="s">
        <v>112</v>
      </c>
      <c r="J766" s="5" t="s">
        <v>13</v>
      </c>
      <c r="K766" s="5" t="str">
        <f t="shared" si="136"/>
        <v>1 1 03 2 PR11 72</v>
      </c>
      <c r="L766" s="21" t="s">
        <v>1027</v>
      </c>
      <c r="M766" s="22">
        <v>26346</v>
      </c>
      <c r="N766" s="22">
        <v>1286</v>
      </c>
      <c r="O766" s="22">
        <v>1057</v>
      </c>
      <c r="P766" s="22">
        <f t="shared" si="137"/>
        <v>28689</v>
      </c>
      <c r="Q766" s="22">
        <v>27046</v>
      </c>
      <c r="R766" s="22">
        <v>29389</v>
      </c>
      <c r="S766" s="22">
        <f t="shared" si="138"/>
        <v>700</v>
      </c>
      <c r="T766" s="76">
        <f t="shared" si="139"/>
        <v>2.588183095466982E-2</v>
      </c>
      <c r="U766" s="64">
        <v>0</v>
      </c>
      <c r="V766" s="74">
        <f t="shared" si="134"/>
        <v>27403</v>
      </c>
      <c r="W766" s="70">
        <f t="shared" si="140"/>
        <v>3929.7755040000002</v>
      </c>
      <c r="X766" s="70">
        <f t="shared" si="145"/>
        <v>3029.79</v>
      </c>
      <c r="Y766" s="70">
        <f t="shared" si="141"/>
        <v>20443.434495999998</v>
      </c>
    </row>
    <row r="767" spans="1:25" x14ac:dyDescent="0.3">
      <c r="A767" s="4">
        <v>69</v>
      </c>
      <c r="B767" s="54">
        <v>1279</v>
      </c>
      <c r="C767" s="52" t="s">
        <v>2180</v>
      </c>
      <c r="D767" s="59" t="s">
        <v>113</v>
      </c>
      <c r="E767" s="7">
        <v>40118</v>
      </c>
      <c r="F767" s="5" t="str">
        <f t="shared" si="143"/>
        <v>N/A</v>
      </c>
      <c r="G767" s="8" t="s">
        <v>105</v>
      </c>
      <c r="H767" s="8" t="s">
        <v>106</v>
      </c>
      <c r="I767" s="8" t="s">
        <v>89</v>
      </c>
      <c r="J767" s="5" t="s">
        <v>13</v>
      </c>
      <c r="K767" s="5" t="str">
        <f t="shared" si="136"/>
        <v>1 1 03 2 PR11 72</v>
      </c>
      <c r="L767" s="21" t="s">
        <v>1027</v>
      </c>
      <c r="M767" s="22">
        <v>26346</v>
      </c>
      <c r="N767" s="22">
        <v>1286</v>
      </c>
      <c r="O767" s="22">
        <v>1057</v>
      </c>
      <c r="P767" s="22">
        <f t="shared" si="137"/>
        <v>28689</v>
      </c>
      <c r="Q767" s="22">
        <v>27046</v>
      </c>
      <c r="R767" s="22">
        <v>29389</v>
      </c>
      <c r="S767" s="22">
        <f t="shared" si="138"/>
        <v>700</v>
      </c>
      <c r="T767" s="76">
        <f t="shared" si="139"/>
        <v>2.588183095466982E-2</v>
      </c>
      <c r="U767" s="64">
        <v>425</v>
      </c>
      <c r="V767" s="74">
        <f t="shared" si="134"/>
        <v>27828</v>
      </c>
      <c r="W767" s="70">
        <f t="shared" si="140"/>
        <v>4005.935504</v>
      </c>
      <c r="X767" s="70">
        <f t="shared" si="145"/>
        <v>3029.79</v>
      </c>
      <c r="Y767" s="70">
        <f t="shared" si="141"/>
        <v>20792.274495999998</v>
      </c>
    </row>
    <row r="768" spans="1:25" x14ac:dyDescent="0.3">
      <c r="A768" s="4">
        <v>183</v>
      </c>
      <c r="B768" s="54">
        <v>944</v>
      </c>
      <c r="C768" s="52" t="s">
        <v>2278</v>
      </c>
      <c r="D768" s="58" t="s">
        <v>252</v>
      </c>
      <c r="E768" s="7">
        <v>38154</v>
      </c>
      <c r="F768" s="5" t="str">
        <f t="shared" si="143"/>
        <v>N/A</v>
      </c>
      <c r="G768" s="8" t="s">
        <v>180</v>
      </c>
      <c r="H768" s="8" t="s">
        <v>247</v>
      </c>
      <c r="I768" s="8" t="s">
        <v>253</v>
      </c>
      <c r="J768" s="5" t="s">
        <v>13</v>
      </c>
      <c r="K768" s="5" t="str">
        <f t="shared" si="136"/>
        <v>1 1 05 2 PR09 68</v>
      </c>
      <c r="L768" s="21" t="s">
        <v>1027</v>
      </c>
      <c r="M768" s="22">
        <v>26346</v>
      </c>
      <c r="N768" s="22">
        <v>1286</v>
      </c>
      <c r="O768" s="22">
        <v>1057</v>
      </c>
      <c r="P768" s="22">
        <f t="shared" si="137"/>
        <v>28689</v>
      </c>
      <c r="Q768" s="22">
        <v>27046</v>
      </c>
      <c r="R768" s="22">
        <v>29389</v>
      </c>
      <c r="S768" s="22">
        <f t="shared" si="138"/>
        <v>700</v>
      </c>
      <c r="T768" s="76">
        <f t="shared" si="139"/>
        <v>2.588183095466982E-2</v>
      </c>
      <c r="U768" s="64">
        <v>566</v>
      </c>
      <c r="V768" s="74">
        <f t="shared" si="134"/>
        <v>27969</v>
      </c>
      <c r="W768" s="70">
        <f t="shared" si="140"/>
        <v>4031.2027040000003</v>
      </c>
      <c r="X768" s="70">
        <f t="shared" si="145"/>
        <v>3029.79</v>
      </c>
      <c r="Y768" s="70">
        <f t="shared" si="141"/>
        <v>20908.007296</v>
      </c>
    </row>
    <row r="769" spans="1:25" x14ac:dyDescent="0.3">
      <c r="A769" s="4">
        <v>184</v>
      </c>
      <c r="B769" s="54">
        <v>1025</v>
      </c>
      <c r="C769" s="52" t="s">
        <v>2279</v>
      </c>
      <c r="D769" s="58" t="s">
        <v>254</v>
      </c>
      <c r="E769" s="7">
        <v>38537</v>
      </c>
      <c r="F769" s="5" t="str">
        <f t="shared" si="143"/>
        <v>N/A</v>
      </c>
      <c r="G769" s="8" t="s">
        <v>180</v>
      </c>
      <c r="H769" s="8" t="s">
        <v>247</v>
      </c>
      <c r="I769" s="8" t="s">
        <v>253</v>
      </c>
      <c r="J769" s="5" t="s">
        <v>13</v>
      </c>
      <c r="K769" s="5" t="str">
        <f t="shared" si="136"/>
        <v>1 1 05 2 PR09 68</v>
      </c>
      <c r="L769" s="21" t="s">
        <v>1027</v>
      </c>
      <c r="M769" s="22">
        <v>26346</v>
      </c>
      <c r="N769" s="22">
        <v>1286</v>
      </c>
      <c r="O769" s="22">
        <v>1057</v>
      </c>
      <c r="P769" s="22">
        <f t="shared" si="137"/>
        <v>28689</v>
      </c>
      <c r="Q769" s="22">
        <v>27046</v>
      </c>
      <c r="R769" s="22">
        <v>29389</v>
      </c>
      <c r="S769" s="22">
        <f t="shared" si="138"/>
        <v>700</v>
      </c>
      <c r="T769" s="76">
        <f t="shared" si="139"/>
        <v>2.588183095466982E-2</v>
      </c>
      <c r="U769" s="64">
        <v>566</v>
      </c>
      <c r="V769" s="74">
        <f t="shared" si="134"/>
        <v>27969</v>
      </c>
      <c r="W769" s="70">
        <f t="shared" si="140"/>
        <v>4031.2027040000003</v>
      </c>
      <c r="X769" s="70">
        <f t="shared" si="145"/>
        <v>3029.79</v>
      </c>
      <c r="Y769" s="70">
        <f t="shared" si="141"/>
        <v>20908.007296</v>
      </c>
    </row>
    <row r="770" spans="1:25" x14ac:dyDescent="0.3">
      <c r="A770" s="4">
        <v>185</v>
      </c>
      <c r="B770" s="54">
        <v>2332</v>
      </c>
      <c r="C770" s="52" t="s">
        <v>2280</v>
      </c>
      <c r="D770" s="58" t="s">
        <v>255</v>
      </c>
      <c r="E770" s="7">
        <v>43879</v>
      </c>
      <c r="F770" s="5" t="str">
        <f t="shared" si="143"/>
        <v>N/A</v>
      </c>
      <c r="G770" s="8" t="s">
        <v>180</v>
      </c>
      <c r="H770" s="8" t="s">
        <v>247</v>
      </c>
      <c r="I770" s="8" t="s">
        <v>256</v>
      </c>
      <c r="J770" s="5" t="s">
        <v>13</v>
      </c>
      <c r="K770" s="5" t="str">
        <f t="shared" si="136"/>
        <v>1 1 05 2 PR09 68</v>
      </c>
      <c r="L770" s="21" t="s">
        <v>1027</v>
      </c>
      <c r="M770" s="22">
        <v>26346</v>
      </c>
      <c r="N770" s="22">
        <v>1286</v>
      </c>
      <c r="O770" s="22">
        <v>1057</v>
      </c>
      <c r="P770" s="22">
        <f t="shared" si="137"/>
        <v>28689</v>
      </c>
      <c r="Q770" s="22">
        <v>27046</v>
      </c>
      <c r="R770" s="22">
        <v>29389</v>
      </c>
      <c r="S770" s="22">
        <f t="shared" si="138"/>
        <v>700</v>
      </c>
      <c r="T770" s="76">
        <f t="shared" si="139"/>
        <v>2.588183095466982E-2</v>
      </c>
      <c r="U770" s="64">
        <v>0</v>
      </c>
      <c r="V770" s="74">
        <f t="shared" si="134"/>
        <v>27403</v>
      </c>
      <c r="W770" s="70">
        <f t="shared" si="140"/>
        <v>3929.7755040000002</v>
      </c>
      <c r="X770" s="70">
        <f t="shared" si="145"/>
        <v>3029.79</v>
      </c>
      <c r="Y770" s="70">
        <f t="shared" si="141"/>
        <v>20443.434495999998</v>
      </c>
    </row>
    <row r="771" spans="1:25" x14ac:dyDescent="0.3">
      <c r="A771" s="4">
        <v>316</v>
      </c>
      <c r="B771" s="54">
        <v>2335</v>
      </c>
      <c r="C771" s="52" t="s">
        <v>2398</v>
      </c>
      <c r="D771" s="58" t="s">
        <v>421</v>
      </c>
      <c r="E771" s="7">
        <v>43907</v>
      </c>
      <c r="F771" s="5" t="str">
        <f t="shared" si="143"/>
        <v>N/A</v>
      </c>
      <c r="G771" s="8" t="s">
        <v>357</v>
      </c>
      <c r="H771" s="9" t="s">
        <v>417</v>
      </c>
      <c r="I771" s="8" t="s">
        <v>420</v>
      </c>
      <c r="J771" s="5" t="s">
        <v>13</v>
      </c>
      <c r="K771" s="5" t="str">
        <f t="shared" si="136"/>
        <v>1 1 06 1 PR29 53</v>
      </c>
      <c r="L771" s="21" t="s">
        <v>1027</v>
      </c>
      <c r="M771" s="22">
        <v>26346</v>
      </c>
      <c r="N771" s="22">
        <v>1286</v>
      </c>
      <c r="O771" s="22">
        <v>1057</v>
      </c>
      <c r="P771" s="22">
        <f t="shared" si="137"/>
        <v>28689</v>
      </c>
      <c r="Q771" s="22">
        <v>27046</v>
      </c>
      <c r="R771" s="22">
        <v>29389</v>
      </c>
      <c r="S771" s="22">
        <f t="shared" si="138"/>
        <v>700</v>
      </c>
      <c r="T771" s="76">
        <f t="shared" si="139"/>
        <v>2.588183095466982E-2</v>
      </c>
      <c r="U771" s="64">
        <v>0</v>
      </c>
      <c r="V771" s="74">
        <f t="shared" si="134"/>
        <v>27403</v>
      </c>
      <c r="W771" s="70">
        <f t="shared" si="140"/>
        <v>3929.7755040000002</v>
      </c>
      <c r="X771" s="70">
        <f t="shared" si="145"/>
        <v>3029.79</v>
      </c>
      <c r="Y771" s="70">
        <f t="shared" si="141"/>
        <v>20443.434495999998</v>
      </c>
    </row>
    <row r="772" spans="1:25" x14ac:dyDescent="0.3">
      <c r="A772" s="4">
        <v>317</v>
      </c>
      <c r="B772" s="54">
        <v>1408</v>
      </c>
      <c r="C772" s="52" t="s">
        <v>2399</v>
      </c>
      <c r="D772" s="58" t="s">
        <v>422</v>
      </c>
      <c r="E772" s="7">
        <v>41061</v>
      </c>
      <c r="F772" s="5" t="str">
        <f t="shared" si="143"/>
        <v>N/A</v>
      </c>
      <c r="G772" s="8" t="s">
        <v>357</v>
      </c>
      <c r="H772" s="9" t="s">
        <v>417</v>
      </c>
      <c r="I772" s="8" t="s">
        <v>420</v>
      </c>
      <c r="J772" s="5" t="s">
        <v>13</v>
      </c>
      <c r="K772" s="5" t="str">
        <f t="shared" si="136"/>
        <v>1 1 06 1 PR29 53</v>
      </c>
      <c r="L772" s="21" t="s">
        <v>1027</v>
      </c>
      <c r="M772" s="22">
        <v>26346</v>
      </c>
      <c r="N772" s="22">
        <v>1286</v>
      </c>
      <c r="O772" s="22">
        <v>1057</v>
      </c>
      <c r="P772" s="22">
        <f t="shared" si="137"/>
        <v>28689</v>
      </c>
      <c r="Q772" s="22">
        <v>27046</v>
      </c>
      <c r="R772" s="22">
        <v>29389</v>
      </c>
      <c r="S772" s="22">
        <f t="shared" si="138"/>
        <v>700</v>
      </c>
      <c r="T772" s="76">
        <f t="shared" si="139"/>
        <v>2.588183095466982E-2</v>
      </c>
      <c r="U772" s="64">
        <v>283</v>
      </c>
      <c r="V772" s="74">
        <f t="shared" si="134"/>
        <v>27686</v>
      </c>
      <c r="W772" s="70">
        <f t="shared" si="140"/>
        <v>3980.4891040000002</v>
      </c>
      <c r="X772" s="70">
        <f t="shared" si="145"/>
        <v>3029.79</v>
      </c>
      <c r="Y772" s="70">
        <f t="shared" si="141"/>
        <v>20675.720895999999</v>
      </c>
    </row>
    <row r="773" spans="1:25" x14ac:dyDescent="0.3">
      <c r="A773" s="4">
        <v>318</v>
      </c>
      <c r="B773" s="54">
        <v>2354</v>
      </c>
      <c r="C773" s="72" t="s">
        <v>2109</v>
      </c>
      <c r="D773" s="59" t="s">
        <v>1971</v>
      </c>
      <c r="E773" s="7">
        <v>44028</v>
      </c>
      <c r="F773" s="5" t="str">
        <f>IFERROR(VLOOKUP(B770,SINDICATO,5,FALSE),"N/A")</f>
        <v>N/A</v>
      </c>
      <c r="G773" s="8" t="s">
        <v>357</v>
      </c>
      <c r="H773" s="9" t="s">
        <v>417</v>
      </c>
      <c r="I773" s="8" t="s">
        <v>420</v>
      </c>
      <c r="J773" s="5" t="s">
        <v>13</v>
      </c>
      <c r="K773" s="5" t="str">
        <f t="shared" si="136"/>
        <v>1 1 06 1 PR29 53</v>
      </c>
      <c r="L773" s="21" t="s">
        <v>1027</v>
      </c>
      <c r="M773" s="22">
        <v>26346</v>
      </c>
      <c r="N773" s="22">
        <v>1286</v>
      </c>
      <c r="O773" s="22">
        <v>1057</v>
      </c>
      <c r="P773" s="22">
        <f t="shared" si="137"/>
        <v>28689</v>
      </c>
      <c r="Q773" s="22">
        <v>27046</v>
      </c>
      <c r="R773" s="22">
        <v>29389</v>
      </c>
      <c r="S773" s="22">
        <f t="shared" si="138"/>
        <v>700</v>
      </c>
      <c r="T773" s="76">
        <f t="shared" si="139"/>
        <v>2.588183095466982E-2</v>
      </c>
      <c r="U773" s="64">
        <v>0</v>
      </c>
      <c r="V773" s="74">
        <f t="shared" si="134"/>
        <v>27403</v>
      </c>
      <c r="W773" s="70">
        <f t="shared" si="140"/>
        <v>3929.7755040000002</v>
      </c>
      <c r="X773" s="70">
        <f t="shared" si="145"/>
        <v>3029.79</v>
      </c>
      <c r="Y773" s="70">
        <f t="shared" si="141"/>
        <v>20443.434495999998</v>
      </c>
    </row>
    <row r="774" spans="1:25" x14ac:dyDescent="0.3">
      <c r="A774" s="4">
        <v>319</v>
      </c>
      <c r="B774" s="54">
        <v>1977</v>
      </c>
      <c r="C774" s="52" t="s">
        <v>2400</v>
      </c>
      <c r="D774" s="58" t="s">
        <v>424</v>
      </c>
      <c r="E774" s="7">
        <v>43440</v>
      </c>
      <c r="F774" s="5" t="str">
        <f t="shared" ref="F774:F787" si="146">IFERROR(VLOOKUP(B774,SINDICATO,5,FALSE),"N/A")</f>
        <v>N/A</v>
      </c>
      <c r="G774" s="8" t="s">
        <v>357</v>
      </c>
      <c r="H774" s="9" t="s">
        <v>417</v>
      </c>
      <c r="I774" s="8" t="s">
        <v>420</v>
      </c>
      <c r="J774" s="5" t="s">
        <v>13</v>
      </c>
      <c r="K774" s="5" t="str">
        <f t="shared" si="136"/>
        <v>1 1 06 1 PR29 53</v>
      </c>
      <c r="L774" s="21" t="s">
        <v>1027</v>
      </c>
      <c r="M774" s="22">
        <v>26346</v>
      </c>
      <c r="N774" s="22">
        <v>1286</v>
      </c>
      <c r="O774" s="22">
        <v>1057</v>
      </c>
      <c r="P774" s="22">
        <f t="shared" si="137"/>
        <v>28689</v>
      </c>
      <c r="Q774" s="22">
        <v>27046</v>
      </c>
      <c r="R774" s="22">
        <v>29389</v>
      </c>
      <c r="S774" s="22">
        <f t="shared" si="138"/>
        <v>700</v>
      </c>
      <c r="T774" s="76">
        <f t="shared" si="139"/>
        <v>2.588183095466982E-2</v>
      </c>
      <c r="U774" s="64">
        <v>0</v>
      </c>
      <c r="V774" s="74">
        <f t="shared" si="134"/>
        <v>27403</v>
      </c>
      <c r="W774" s="70">
        <f t="shared" si="140"/>
        <v>3929.7755040000002</v>
      </c>
      <c r="X774" s="70">
        <f t="shared" si="145"/>
        <v>3029.79</v>
      </c>
      <c r="Y774" s="70">
        <f t="shared" si="141"/>
        <v>20443.434495999998</v>
      </c>
    </row>
    <row r="775" spans="1:25" x14ac:dyDescent="0.3">
      <c r="A775" s="4">
        <v>320</v>
      </c>
      <c r="B775" s="54">
        <v>2358</v>
      </c>
      <c r="C775" s="52" t="s">
        <v>2401</v>
      </c>
      <c r="D775" s="58" t="s">
        <v>1976</v>
      </c>
      <c r="E775" s="7">
        <v>44046</v>
      </c>
      <c r="F775" s="5" t="str">
        <f t="shared" si="146"/>
        <v>N/A</v>
      </c>
      <c r="G775" s="8" t="s">
        <v>357</v>
      </c>
      <c r="H775" s="8" t="s">
        <v>417</v>
      </c>
      <c r="I775" s="8" t="s">
        <v>420</v>
      </c>
      <c r="J775" s="5" t="s">
        <v>13</v>
      </c>
      <c r="K775" s="5" t="str">
        <f t="shared" si="136"/>
        <v>1 1 06 1 PR29 53</v>
      </c>
      <c r="L775" s="21" t="s">
        <v>1027</v>
      </c>
      <c r="M775" s="22">
        <v>26346</v>
      </c>
      <c r="N775" s="22">
        <v>1286</v>
      </c>
      <c r="O775" s="22">
        <v>1057</v>
      </c>
      <c r="P775" s="22">
        <f t="shared" si="137"/>
        <v>28689</v>
      </c>
      <c r="Q775" s="22">
        <v>27046</v>
      </c>
      <c r="R775" s="22">
        <v>29389</v>
      </c>
      <c r="S775" s="22">
        <f t="shared" si="138"/>
        <v>700</v>
      </c>
      <c r="T775" s="76">
        <f t="shared" si="139"/>
        <v>2.588183095466982E-2</v>
      </c>
      <c r="U775" s="64">
        <v>0</v>
      </c>
      <c r="V775" s="74">
        <f t="shared" ref="V775:V838" si="147">O775+M775+U775</f>
        <v>27403</v>
      </c>
      <c r="W775" s="70">
        <f t="shared" si="140"/>
        <v>3929.7755040000002</v>
      </c>
      <c r="X775" s="70">
        <f t="shared" si="145"/>
        <v>3029.79</v>
      </c>
      <c r="Y775" s="70">
        <f t="shared" si="141"/>
        <v>20443.434495999998</v>
      </c>
    </row>
    <row r="776" spans="1:25" x14ac:dyDescent="0.3">
      <c r="A776" s="4">
        <v>322</v>
      </c>
      <c r="B776" s="54">
        <v>1115</v>
      </c>
      <c r="C776" s="52" t="s">
        <v>2403</v>
      </c>
      <c r="D776" s="58" t="s">
        <v>426</v>
      </c>
      <c r="E776" s="7">
        <v>39234</v>
      </c>
      <c r="F776" s="5" t="str">
        <f t="shared" si="146"/>
        <v>N/A</v>
      </c>
      <c r="G776" s="8" t="s">
        <v>357</v>
      </c>
      <c r="H776" s="8" t="s">
        <v>427</v>
      </c>
      <c r="I776" s="8" t="s">
        <v>368</v>
      </c>
      <c r="J776" s="5" t="s">
        <v>13</v>
      </c>
      <c r="K776" s="5" t="str">
        <f t="shared" si="136"/>
        <v>1 1 06 2 PR03 91</v>
      </c>
      <c r="L776" s="21" t="s">
        <v>1027</v>
      </c>
      <c r="M776" s="22">
        <v>26346</v>
      </c>
      <c r="N776" s="22">
        <v>1286</v>
      </c>
      <c r="O776" s="22">
        <v>1057</v>
      </c>
      <c r="P776" s="22">
        <f t="shared" si="137"/>
        <v>28689</v>
      </c>
      <c r="Q776" s="22">
        <v>27046</v>
      </c>
      <c r="R776" s="22">
        <v>29389</v>
      </c>
      <c r="S776" s="22">
        <f t="shared" si="138"/>
        <v>700</v>
      </c>
      <c r="T776" s="76">
        <f t="shared" si="139"/>
        <v>2.588183095466982E-2</v>
      </c>
      <c r="U776" s="64">
        <v>425</v>
      </c>
      <c r="V776" s="74">
        <f t="shared" si="147"/>
        <v>27828</v>
      </c>
      <c r="W776" s="70">
        <f t="shared" si="140"/>
        <v>4005.935504</v>
      </c>
      <c r="X776" s="70">
        <f t="shared" si="145"/>
        <v>3029.79</v>
      </c>
      <c r="Y776" s="70">
        <f t="shared" si="141"/>
        <v>20792.274495999998</v>
      </c>
    </row>
    <row r="777" spans="1:25" x14ac:dyDescent="0.3">
      <c r="A777" s="4">
        <v>328</v>
      </c>
      <c r="B777" s="54">
        <v>875</v>
      </c>
      <c r="C777" s="52" t="s">
        <v>2409</v>
      </c>
      <c r="D777" s="58" t="s">
        <v>435</v>
      </c>
      <c r="E777" s="7">
        <v>37928</v>
      </c>
      <c r="F777" s="5" t="str">
        <f t="shared" si="146"/>
        <v>N/A</v>
      </c>
      <c r="G777" s="8" t="s">
        <v>357</v>
      </c>
      <c r="H777" s="8" t="s">
        <v>433</v>
      </c>
      <c r="I777" s="8" t="s">
        <v>436</v>
      </c>
      <c r="J777" s="5" t="s">
        <v>13</v>
      </c>
      <c r="K777" s="5" t="str">
        <f t="shared" si="136"/>
        <v>1 1 06 2 PR06 62</v>
      </c>
      <c r="L777" s="21" t="s">
        <v>1027</v>
      </c>
      <c r="M777" s="22">
        <v>26346</v>
      </c>
      <c r="N777" s="22">
        <v>1286</v>
      </c>
      <c r="O777" s="22">
        <v>1057</v>
      </c>
      <c r="P777" s="22">
        <f t="shared" si="137"/>
        <v>28689</v>
      </c>
      <c r="Q777" s="22">
        <v>27046</v>
      </c>
      <c r="R777" s="22">
        <v>29389</v>
      </c>
      <c r="S777" s="22">
        <f t="shared" si="138"/>
        <v>700</v>
      </c>
      <c r="T777" s="76">
        <f t="shared" si="139"/>
        <v>2.588183095466982E-2</v>
      </c>
      <c r="U777" s="64">
        <v>566</v>
      </c>
      <c r="V777" s="74">
        <f t="shared" si="147"/>
        <v>27969</v>
      </c>
      <c r="W777" s="70">
        <f t="shared" si="140"/>
        <v>4031.2027040000003</v>
      </c>
      <c r="X777" s="70">
        <f t="shared" si="145"/>
        <v>3029.79</v>
      </c>
      <c r="Y777" s="70">
        <f t="shared" si="141"/>
        <v>20908.007296</v>
      </c>
    </row>
    <row r="778" spans="1:25" x14ac:dyDescent="0.3">
      <c r="A778" s="4">
        <v>507</v>
      </c>
      <c r="B778" s="54">
        <v>1383</v>
      </c>
      <c r="C778" s="52" t="s">
        <v>2580</v>
      </c>
      <c r="D778" s="59" t="s">
        <v>651</v>
      </c>
      <c r="E778" s="7">
        <v>40787</v>
      </c>
      <c r="F778" s="5" t="str">
        <f t="shared" si="146"/>
        <v>N/A</v>
      </c>
      <c r="G778" s="8" t="s">
        <v>602</v>
      </c>
      <c r="H778" s="8" t="s">
        <v>652</v>
      </c>
      <c r="I778" s="8" t="s">
        <v>653</v>
      </c>
      <c r="J778" s="5" t="s">
        <v>13</v>
      </c>
      <c r="K778" s="5" t="str">
        <f t="shared" si="136"/>
        <v>1 2 08 3 PR18 26</v>
      </c>
      <c r="L778" s="21" t="s">
        <v>1027</v>
      </c>
      <c r="M778" s="22">
        <v>26346</v>
      </c>
      <c r="N778" s="22">
        <v>1286</v>
      </c>
      <c r="O778" s="22">
        <v>1057</v>
      </c>
      <c r="P778" s="22">
        <f t="shared" si="137"/>
        <v>28689</v>
      </c>
      <c r="Q778" s="22">
        <v>27046</v>
      </c>
      <c r="R778" s="22">
        <v>29389</v>
      </c>
      <c r="S778" s="22">
        <f t="shared" si="138"/>
        <v>700</v>
      </c>
      <c r="T778" s="76">
        <f t="shared" si="139"/>
        <v>2.588183095466982E-2</v>
      </c>
      <c r="U778" s="64">
        <v>283</v>
      </c>
      <c r="V778" s="74">
        <f t="shared" si="147"/>
        <v>27686</v>
      </c>
      <c r="W778" s="70">
        <f t="shared" si="140"/>
        <v>3980.4891040000002</v>
      </c>
      <c r="X778" s="70">
        <f t="shared" si="145"/>
        <v>3029.79</v>
      </c>
      <c r="Y778" s="70">
        <f t="shared" si="141"/>
        <v>20675.720895999999</v>
      </c>
    </row>
    <row r="779" spans="1:25" x14ac:dyDescent="0.3">
      <c r="A779" s="4">
        <v>47</v>
      </c>
      <c r="B779" s="54">
        <v>2045</v>
      </c>
      <c r="C779" s="52" t="s">
        <v>2163</v>
      </c>
      <c r="D779" s="59" t="s">
        <v>87</v>
      </c>
      <c r="E779" s="7">
        <v>43252</v>
      </c>
      <c r="F779" s="5" t="str">
        <f t="shared" si="146"/>
        <v>N/A</v>
      </c>
      <c r="G779" s="8" t="s">
        <v>61</v>
      </c>
      <c r="H779" s="8" t="s">
        <v>62</v>
      </c>
      <c r="I779" s="8" t="s">
        <v>73</v>
      </c>
      <c r="J779" s="5" t="s">
        <v>19</v>
      </c>
      <c r="K779" s="5" t="str">
        <f t="shared" si="136"/>
        <v>1 1 02 2 PR10 69</v>
      </c>
      <c r="L779" s="21" t="s">
        <v>1024</v>
      </c>
      <c r="M779" s="22">
        <v>23379</v>
      </c>
      <c r="N779" s="22">
        <v>0</v>
      </c>
      <c r="O779" s="22">
        <v>0</v>
      </c>
      <c r="P779" s="22">
        <f t="shared" si="137"/>
        <v>23379</v>
      </c>
      <c r="Q779" s="22">
        <v>23979</v>
      </c>
      <c r="R779" s="22">
        <v>23979</v>
      </c>
      <c r="S779" s="22">
        <f t="shared" si="138"/>
        <v>600</v>
      </c>
      <c r="T779" s="76">
        <f t="shared" si="139"/>
        <v>2.5021894157387713E-2</v>
      </c>
      <c r="U779" s="64">
        <v>0</v>
      </c>
      <c r="V779" s="74">
        <f t="shared" si="147"/>
        <v>23379</v>
      </c>
      <c r="W779" s="70">
        <f t="shared" si="140"/>
        <v>3208.674704</v>
      </c>
      <c r="X779" s="70">
        <v>0</v>
      </c>
      <c r="Y779" s="70">
        <f t="shared" si="141"/>
        <v>20170.325295999999</v>
      </c>
    </row>
    <row r="780" spans="1:25" x14ac:dyDescent="0.3">
      <c r="A780" s="4">
        <v>48</v>
      </c>
      <c r="B780" s="54">
        <v>2251</v>
      </c>
      <c r="C780" s="52" t="s">
        <v>2164</v>
      </c>
      <c r="D780" s="59" t="s">
        <v>88</v>
      </c>
      <c r="E780" s="7">
        <v>43497</v>
      </c>
      <c r="F780" s="5" t="str">
        <f t="shared" si="146"/>
        <v>N/A</v>
      </c>
      <c r="G780" s="8" t="s">
        <v>61</v>
      </c>
      <c r="H780" s="8" t="s">
        <v>62</v>
      </c>
      <c r="I780" s="8" t="s">
        <v>89</v>
      </c>
      <c r="J780" s="5" t="s">
        <v>19</v>
      </c>
      <c r="K780" s="5" t="str">
        <f t="shared" si="136"/>
        <v>1 1 02 2 PR10 69</v>
      </c>
      <c r="L780" s="21" t="s">
        <v>1024</v>
      </c>
      <c r="M780" s="22">
        <v>23379</v>
      </c>
      <c r="N780" s="22">
        <v>0</v>
      </c>
      <c r="O780" s="22">
        <v>0</v>
      </c>
      <c r="P780" s="22">
        <f t="shared" si="137"/>
        <v>23379</v>
      </c>
      <c r="Q780" s="22">
        <v>23979</v>
      </c>
      <c r="R780" s="22">
        <v>23979</v>
      </c>
      <c r="S780" s="22">
        <f t="shared" si="138"/>
        <v>600</v>
      </c>
      <c r="T780" s="76">
        <f t="shared" si="139"/>
        <v>2.5021894157387713E-2</v>
      </c>
      <c r="U780" s="64">
        <v>0</v>
      </c>
      <c r="V780" s="74">
        <f t="shared" si="147"/>
        <v>23379</v>
      </c>
      <c r="W780" s="70">
        <f t="shared" si="140"/>
        <v>3208.674704</v>
      </c>
      <c r="X780" s="70">
        <v>0</v>
      </c>
      <c r="Y780" s="70">
        <f t="shared" si="141"/>
        <v>20170.325295999999</v>
      </c>
    </row>
    <row r="781" spans="1:25" x14ac:dyDescent="0.3">
      <c r="A781" s="4">
        <v>199</v>
      </c>
      <c r="B781" s="54">
        <v>2136</v>
      </c>
      <c r="C781" s="52" t="s">
        <v>2294</v>
      </c>
      <c r="D781" s="58" t="s">
        <v>273</v>
      </c>
      <c r="E781" s="7">
        <v>43497</v>
      </c>
      <c r="F781" s="5" t="str">
        <f t="shared" si="146"/>
        <v>N/A</v>
      </c>
      <c r="G781" s="8" t="s">
        <v>180</v>
      </c>
      <c r="H781" s="8" t="s">
        <v>271</v>
      </c>
      <c r="I781" s="8" t="s">
        <v>274</v>
      </c>
      <c r="J781" s="5" t="s">
        <v>19</v>
      </c>
      <c r="K781" s="5" t="str">
        <f t="shared" si="136"/>
        <v>1 1 05 2 PR15 80</v>
      </c>
      <c r="L781" s="21" t="s">
        <v>1024</v>
      </c>
      <c r="M781" s="22">
        <v>23379</v>
      </c>
      <c r="N781" s="22">
        <v>0</v>
      </c>
      <c r="O781" s="22">
        <v>0</v>
      </c>
      <c r="P781" s="22">
        <f t="shared" si="137"/>
        <v>23379</v>
      </c>
      <c r="Q781" s="22">
        <v>23979</v>
      </c>
      <c r="R781" s="22">
        <v>23979</v>
      </c>
      <c r="S781" s="22">
        <f t="shared" si="138"/>
        <v>600</v>
      </c>
      <c r="T781" s="76">
        <f t="shared" si="139"/>
        <v>2.5021894157387713E-2</v>
      </c>
      <c r="U781" s="64">
        <v>0</v>
      </c>
      <c r="V781" s="74">
        <f t="shared" si="147"/>
        <v>23379</v>
      </c>
      <c r="W781" s="70">
        <f t="shared" si="140"/>
        <v>3208.674704</v>
      </c>
      <c r="X781" s="70">
        <v>0</v>
      </c>
      <c r="Y781" s="70">
        <f t="shared" si="141"/>
        <v>20170.325295999999</v>
      </c>
    </row>
    <row r="782" spans="1:25" x14ac:dyDescent="0.3">
      <c r="A782" s="4">
        <v>200</v>
      </c>
      <c r="B782" s="54">
        <v>2129</v>
      </c>
      <c r="C782" s="52" t="s">
        <v>2295</v>
      </c>
      <c r="D782" s="58" t="s">
        <v>275</v>
      </c>
      <c r="E782" s="7">
        <v>43497</v>
      </c>
      <c r="F782" s="5" t="str">
        <f t="shared" si="146"/>
        <v>N/A</v>
      </c>
      <c r="G782" s="8" t="s">
        <v>180</v>
      </c>
      <c r="H782" s="8" t="s">
        <v>271</v>
      </c>
      <c r="I782" s="8" t="s">
        <v>276</v>
      </c>
      <c r="J782" s="5" t="s">
        <v>19</v>
      </c>
      <c r="K782" s="5" t="str">
        <f t="shared" si="136"/>
        <v>1 1 05 2 PR15 80</v>
      </c>
      <c r="L782" s="21" t="s">
        <v>1024</v>
      </c>
      <c r="M782" s="22">
        <v>23379</v>
      </c>
      <c r="N782" s="22">
        <v>0</v>
      </c>
      <c r="O782" s="22">
        <v>0</v>
      </c>
      <c r="P782" s="22">
        <f t="shared" si="137"/>
        <v>23379</v>
      </c>
      <c r="Q782" s="22">
        <v>23979</v>
      </c>
      <c r="R782" s="22">
        <v>23979</v>
      </c>
      <c r="S782" s="22">
        <f t="shared" si="138"/>
        <v>600</v>
      </c>
      <c r="T782" s="76">
        <f t="shared" si="139"/>
        <v>2.5021894157387713E-2</v>
      </c>
      <c r="U782" s="64">
        <v>0</v>
      </c>
      <c r="V782" s="74">
        <f t="shared" si="147"/>
        <v>23379</v>
      </c>
      <c r="W782" s="70">
        <f t="shared" si="140"/>
        <v>3208.674704</v>
      </c>
      <c r="X782" s="70">
        <v>0</v>
      </c>
      <c r="Y782" s="70">
        <f t="shared" si="141"/>
        <v>20170.325295999999</v>
      </c>
    </row>
    <row r="783" spans="1:25" x14ac:dyDescent="0.3">
      <c r="A783" s="4">
        <v>382</v>
      </c>
      <c r="B783" s="54">
        <v>2320</v>
      </c>
      <c r="C783" s="52" t="s">
        <v>2460</v>
      </c>
      <c r="D783" s="58" t="s">
        <v>506</v>
      </c>
      <c r="E783" s="7">
        <v>43865</v>
      </c>
      <c r="F783" s="5" t="str">
        <f t="shared" si="146"/>
        <v>N/A</v>
      </c>
      <c r="G783" s="8" t="s">
        <v>454</v>
      </c>
      <c r="H783" s="8" t="s">
        <v>499</v>
      </c>
      <c r="I783" s="8" t="s">
        <v>507</v>
      </c>
      <c r="J783" s="5" t="s">
        <v>19</v>
      </c>
      <c r="K783" s="5" t="str">
        <f t="shared" ref="K783:K846" si="148">VLOOKUP(H783,estructura,2,FALSE)</f>
        <v>1 1 07 2 PR07 92</v>
      </c>
      <c r="L783" s="21" t="s">
        <v>1024</v>
      </c>
      <c r="M783" s="22">
        <v>23379</v>
      </c>
      <c r="N783" s="22">
        <v>0</v>
      </c>
      <c r="O783" s="22">
        <v>0</v>
      </c>
      <c r="P783" s="22">
        <f t="shared" ref="P783:P846" si="149">SUM(M783:O783)</f>
        <v>23379</v>
      </c>
      <c r="Q783" s="22">
        <v>23979</v>
      </c>
      <c r="R783" s="22">
        <v>23979</v>
      </c>
      <c r="S783" s="22">
        <f t="shared" ref="S783:S846" si="150">Q783-M783</f>
        <v>600</v>
      </c>
      <c r="T783" s="76">
        <f t="shared" ref="T783:T846" si="151">S783/Q783</f>
        <v>2.5021894157387713E-2</v>
      </c>
      <c r="U783" s="64">
        <v>0</v>
      </c>
      <c r="V783" s="74">
        <f t="shared" si="147"/>
        <v>23379</v>
      </c>
      <c r="W783" s="70">
        <f t="shared" ref="W783:W846" si="152">IF(V783&gt;0,((V783-(VLOOKUP(V783,$AA$10:$AD$20,1)))*(VLOOKUP(V783,$AA$10:$AD$20,4)))+(VLOOKUP(V783,$AA$10:$AD$20,3)),0)</f>
        <v>3208.674704</v>
      </c>
      <c r="X783" s="70">
        <v>0</v>
      </c>
      <c r="Y783" s="70">
        <f t="shared" ref="Y783:Y846" si="153">V783-W783-X783</f>
        <v>20170.325295999999</v>
      </c>
    </row>
    <row r="784" spans="1:25" x14ac:dyDescent="0.3">
      <c r="A784" s="4">
        <v>469</v>
      </c>
      <c r="B784" s="54">
        <v>2178</v>
      </c>
      <c r="C784" s="52" t="s">
        <v>2544</v>
      </c>
      <c r="D784" s="58" t="s">
        <v>767</v>
      </c>
      <c r="E784" s="7">
        <v>43922</v>
      </c>
      <c r="F784" s="5" t="str">
        <f t="shared" si="146"/>
        <v>N/A</v>
      </c>
      <c r="G784" s="8" t="s">
        <v>602</v>
      </c>
      <c r="H784" s="6" t="s">
        <v>603</v>
      </c>
      <c r="I784" s="8" t="s">
        <v>507</v>
      </c>
      <c r="J784" s="5" t="s">
        <v>19</v>
      </c>
      <c r="K784" s="5" t="str">
        <f t="shared" si="148"/>
        <v>1 2 08 3 PR16 82</v>
      </c>
      <c r="L784" s="21" t="s">
        <v>1024</v>
      </c>
      <c r="M784" s="22">
        <v>23379</v>
      </c>
      <c r="N784" s="22">
        <v>0</v>
      </c>
      <c r="O784" s="22">
        <v>0</v>
      </c>
      <c r="P784" s="22">
        <f t="shared" si="149"/>
        <v>23379</v>
      </c>
      <c r="Q784" s="22">
        <v>23979</v>
      </c>
      <c r="R784" s="22">
        <v>23979</v>
      </c>
      <c r="S784" s="22">
        <f t="shared" si="150"/>
        <v>600</v>
      </c>
      <c r="T784" s="76">
        <f t="shared" si="151"/>
        <v>2.5021894157387713E-2</v>
      </c>
      <c r="U784" s="64">
        <v>0</v>
      </c>
      <c r="V784" s="74">
        <f t="shared" si="147"/>
        <v>23379</v>
      </c>
      <c r="W784" s="70">
        <f t="shared" si="152"/>
        <v>3208.674704</v>
      </c>
      <c r="X784" s="70">
        <v>0</v>
      </c>
      <c r="Y784" s="70">
        <f t="shared" si="153"/>
        <v>20170.325295999999</v>
      </c>
    </row>
    <row r="785" spans="1:25" x14ac:dyDescent="0.3">
      <c r="A785" s="4">
        <v>651</v>
      </c>
      <c r="B785" s="54">
        <v>2140</v>
      </c>
      <c r="C785" s="52" t="s">
        <v>2712</v>
      </c>
      <c r="D785" s="58" t="s">
        <v>817</v>
      </c>
      <c r="E785" s="7">
        <v>43497</v>
      </c>
      <c r="F785" s="5" t="str">
        <f t="shared" si="146"/>
        <v>N/A</v>
      </c>
      <c r="G785" s="8" t="s">
        <v>807</v>
      </c>
      <c r="H785" s="8" t="s">
        <v>808</v>
      </c>
      <c r="I785" s="8" t="s">
        <v>33</v>
      </c>
      <c r="J785" s="5" t="s">
        <v>19</v>
      </c>
      <c r="K785" s="5" t="str">
        <f t="shared" si="148"/>
        <v>1 2 22 4 PR24 22</v>
      </c>
      <c r="L785" s="21" t="s">
        <v>1018</v>
      </c>
      <c r="M785" s="22">
        <v>23380</v>
      </c>
      <c r="N785" s="22">
        <v>0</v>
      </c>
      <c r="O785" s="22">
        <v>0</v>
      </c>
      <c r="P785" s="22">
        <f t="shared" si="149"/>
        <v>23380</v>
      </c>
      <c r="Q785" s="22">
        <v>23980</v>
      </c>
      <c r="R785" s="22">
        <v>23980</v>
      </c>
      <c r="S785" s="22">
        <f t="shared" si="150"/>
        <v>600</v>
      </c>
      <c r="T785" s="76">
        <f t="shared" si="151"/>
        <v>2.5020850708924104E-2</v>
      </c>
      <c r="U785" s="64">
        <v>0</v>
      </c>
      <c r="V785" s="74">
        <f t="shared" si="147"/>
        <v>23380</v>
      </c>
      <c r="W785" s="70">
        <f t="shared" si="152"/>
        <v>3208.8539040000005</v>
      </c>
      <c r="X785" s="70">
        <v>0</v>
      </c>
      <c r="Y785" s="70">
        <f t="shared" si="153"/>
        <v>20171.146096</v>
      </c>
    </row>
    <row r="786" spans="1:25" x14ac:dyDescent="0.3">
      <c r="A786" s="4">
        <v>33</v>
      </c>
      <c r="B786" s="54">
        <v>813</v>
      </c>
      <c r="C786" s="52" t="s">
        <v>2149</v>
      </c>
      <c r="D786" s="59" t="s">
        <v>70</v>
      </c>
      <c r="E786" s="7">
        <v>37545</v>
      </c>
      <c r="F786" s="5" t="str">
        <f t="shared" si="146"/>
        <v>N/A</v>
      </c>
      <c r="G786" s="8" t="s">
        <v>61</v>
      </c>
      <c r="H786" s="8" t="s">
        <v>62</v>
      </c>
      <c r="I786" s="8" t="s">
        <v>71</v>
      </c>
      <c r="J786" s="5" t="s">
        <v>13</v>
      </c>
      <c r="K786" s="5" t="str">
        <f t="shared" si="148"/>
        <v>1 1 02 2 PR10 69</v>
      </c>
      <c r="L786" s="21" t="s">
        <v>1030</v>
      </c>
      <c r="M786" s="22">
        <v>29714</v>
      </c>
      <c r="N786" s="22">
        <v>1465</v>
      </c>
      <c r="O786" s="22">
        <v>1087</v>
      </c>
      <c r="P786" s="22">
        <f t="shared" si="149"/>
        <v>32266</v>
      </c>
      <c r="Q786" s="22">
        <v>30414</v>
      </c>
      <c r="R786" s="22">
        <v>32966</v>
      </c>
      <c r="S786" s="22">
        <f t="shared" si="150"/>
        <v>700</v>
      </c>
      <c r="T786" s="76">
        <f t="shared" si="151"/>
        <v>2.3015716446373381E-2</v>
      </c>
      <c r="U786" s="64">
        <v>566</v>
      </c>
      <c r="V786" s="74">
        <f t="shared" si="147"/>
        <v>31367</v>
      </c>
      <c r="W786" s="70">
        <f t="shared" si="152"/>
        <v>4640.1243040000008</v>
      </c>
      <c r="X786" s="70">
        <f t="shared" ref="X786:X813" si="154">M786*11.5%</f>
        <v>3417.11</v>
      </c>
      <c r="Y786" s="70">
        <f t="shared" si="153"/>
        <v>23309.765695999999</v>
      </c>
    </row>
    <row r="787" spans="1:25" x14ac:dyDescent="0.3">
      <c r="A787" s="4">
        <v>34</v>
      </c>
      <c r="B787" s="54">
        <v>2333</v>
      </c>
      <c r="C787" s="52" t="s">
        <v>2150</v>
      </c>
      <c r="D787" s="59" t="s">
        <v>72</v>
      </c>
      <c r="E787" s="7">
        <v>43892</v>
      </c>
      <c r="F787" s="5" t="str">
        <f t="shared" si="146"/>
        <v>N/A</v>
      </c>
      <c r="G787" s="8" t="s">
        <v>61</v>
      </c>
      <c r="H787" s="8" t="s">
        <v>62</v>
      </c>
      <c r="I787" s="8" t="s">
        <v>73</v>
      </c>
      <c r="J787" s="5" t="s">
        <v>13</v>
      </c>
      <c r="K787" s="5" t="str">
        <f t="shared" si="148"/>
        <v>1 1 02 2 PR10 69</v>
      </c>
      <c r="L787" s="21" t="s">
        <v>1030</v>
      </c>
      <c r="M787" s="22">
        <v>29714</v>
      </c>
      <c r="N787" s="22">
        <v>1465</v>
      </c>
      <c r="O787" s="22">
        <v>1087</v>
      </c>
      <c r="P787" s="22">
        <f t="shared" si="149"/>
        <v>32266</v>
      </c>
      <c r="Q787" s="22">
        <v>30414</v>
      </c>
      <c r="R787" s="22">
        <v>32966</v>
      </c>
      <c r="S787" s="22">
        <f t="shared" si="150"/>
        <v>700</v>
      </c>
      <c r="T787" s="76">
        <f t="shared" si="151"/>
        <v>2.3015716446373381E-2</v>
      </c>
      <c r="U787" s="64">
        <v>0</v>
      </c>
      <c r="V787" s="74">
        <f t="shared" si="147"/>
        <v>30801</v>
      </c>
      <c r="W787" s="70">
        <f t="shared" si="152"/>
        <v>4538.6971040000008</v>
      </c>
      <c r="X787" s="70">
        <f t="shared" si="154"/>
        <v>3417.11</v>
      </c>
      <c r="Y787" s="70">
        <f t="shared" si="153"/>
        <v>22845.192896</v>
      </c>
    </row>
    <row r="788" spans="1:25" x14ac:dyDescent="0.3">
      <c r="A788" s="4">
        <v>315</v>
      </c>
      <c r="B788" s="54">
        <v>1526</v>
      </c>
      <c r="C788" s="52" t="s">
        <v>2397</v>
      </c>
      <c r="D788" s="58" t="s">
        <v>423</v>
      </c>
      <c r="E788" s="7">
        <v>41253</v>
      </c>
      <c r="F788" s="5" t="str">
        <f>IFERROR(VLOOKUP(B654,SINDICATO,5,FALSE),"N/A")</f>
        <v>N/A</v>
      </c>
      <c r="G788" s="8" t="s">
        <v>357</v>
      </c>
      <c r="H788" s="9" t="s">
        <v>417</v>
      </c>
      <c r="I788" s="8" t="s">
        <v>420</v>
      </c>
      <c r="J788" s="5" t="s">
        <v>13</v>
      </c>
      <c r="K788" s="5" t="str">
        <f t="shared" si="148"/>
        <v>1 1 06 1 PR29 53</v>
      </c>
      <c r="L788" s="21" t="s">
        <v>1030</v>
      </c>
      <c r="M788" s="22">
        <v>29714</v>
      </c>
      <c r="N788" s="22">
        <v>1465</v>
      </c>
      <c r="O788" s="22">
        <v>1087</v>
      </c>
      <c r="P788" s="22">
        <f t="shared" si="149"/>
        <v>32266</v>
      </c>
      <c r="Q788" s="22">
        <v>30414</v>
      </c>
      <c r="R788" s="22">
        <v>32966</v>
      </c>
      <c r="S788" s="22">
        <f t="shared" si="150"/>
        <v>700</v>
      </c>
      <c r="T788" s="76">
        <f t="shared" si="151"/>
        <v>2.3015716446373381E-2</v>
      </c>
      <c r="U788" s="64">
        <v>283</v>
      </c>
      <c r="V788" s="74">
        <f t="shared" si="147"/>
        <v>31084</v>
      </c>
      <c r="W788" s="70">
        <f t="shared" si="152"/>
        <v>4589.4107040000008</v>
      </c>
      <c r="X788" s="70">
        <f t="shared" si="154"/>
        <v>3417.11</v>
      </c>
      <c r="Y788" s="70">
        <f t="shared" si="153"/>
        <v>23077.479295999998</v>
      </c>
    </row>
    <row r="789" spans="1:25" x14ac:dyDescent="0.3">
      <c r="A789" s="4">
        <v>389</v>
      </c>
      <c r="B789" s="54">
        <v>1135</v>
      </c>
      <c r="C789" s="52" t="s">
        <v>2467</v>
      </c>
      <c r="D789" s="58" t="s">
        <v>514</v>
      </c>
      <c r="E789" s="7">
        <v>39310</v>
      </c>
      <c r="F789" s="5" t="str">
        <f t="shared" ref="F789:F819" si="155">IFERROR(VLOOKUP(B789,SINDICATO,5,FALSE),"N/A")</f>
        <v>N/A</v>
      </c>
      <c r="G789" s="8" t="s">
        <v>454</v>
      </c>
      <c r="H789" s="8" t="s">
        <v>515</v>
      </c>
      <c r="I789" s="8" t="s">
        <v>516</v>
      </c>
      <c r="J789" s="5" t="s">
        <v>13</v>
      </c>
      <c r="K789" s="5" t="str">
        <f t="shared" si="148"/>
        <v>1 1 07 2 PR07 95</v>
      </c>
      <c r="L789" s="21" t="s">
        <v>1030</v>
      </c>
      <c r="M789" s="22">
        <v>29714</v>
      </c>
      <c r="N789" s="22">
        <v>1465</v>
      </c>
      <c r="O789" s="22">
        <v>1087</v>
      </c>
      <c r="P789" s="22">
        <f t="shared" si="149"/>
        <v>32266</v>
      </c>
      <c r="Q789" s="22">
        <v>30414</v>
      </c>
      <c r="R789" s="22">
        <v>32966</v>
      </c>
      <c r="S789" s="22">
        <f t="shared" si="150"/>
        <v>700</v>
      </c>
      <c r="T789" s="76">
        <f t="shared" si="151"/>
        <v>2.3015716446373381E-2</v>
      </c>
      <c r="U789" s="64">
        <v>425</v>
      </c>
      <c r="V789" s="74">
        <f t="shared" si="147"/>
        <v>31226</v>
      </c>
      <c r="W789" s="70">
        <f t="shared" si="152"/>
        <v>4614.8571040000006</v>
      </c>
      <c r="X789" s="70">
        <f t="shared" si="154"/>
        <v>3417.11</v>
      </c>
      <c r="Y789" s="70">
        <f t="shared" si="153"/>
        <v>23194.032895999997</v>
      </c>
    </row>
    <row r="790" spans="1:25" hidden="1" x14ac:dyDescent="0.3">
      <c r="A790" s="4">
        <v>784</v>
      </c>
      <c r="B790" s="54">
        <v>2103</v>
      </c>
      <c r="C790" s="52" t="s">
        <v>2824</v>
      </c>
      <c r="D790" s="59" t="s">
        <v>937</v>
      </c>
      <c r="E790" s="7">
        <v>43440</v>
      </c>
      <c r="F790" s="5" t="str">
        <f t="shared" si="155"/>
        <v>N/A</v>
      </c>
      <c r="G790" s="6" t="s">
        <v>807</v>
      </c>
      <c r="H790" s="8" t="s">
        <v>938</v>
      </c>
      <c r="I790" s="8" t="s">
        <v>853</v>
      </c>
      <c r="J790" s="5" t="s">
        <v>13</v>
      </c>
      <c r="K790" s="5" t="str">
        <f t="shared" si="148"/>
        <v>1 2 22 4 PR24 89</v>
      </c>
      <c r="L790" s="21" t="s">
        <v>1207</v>
      </c>
      <c r="M790" s="22">
        <v>35981</v>
      </c>
      <c r="N790" s="22">
        <v>1680</v>
      </c>
      <c r="O790" s="22">
        <v>1191</v>
      </c>
      <c r="P790" s="22">
        <f t="shared" si="149"/>
        <v>38852</v>
      </c>
      <c r="Q790" s="22">
        <v>35981</v>
      </c>
      <c r="R790" s="22">
        <v>38852</v>
      </c>
      <c r="S790" s="22">
        <f t="shared" si="150"/>
        <v>0</v>
      </c>
      <c r="T790" s="76">
        <f t="shared" si="151"/>
        <v>0</v>
      </c>
      <c r="U790" s="64">
        <v>0</v>
      </c>
      <c r="V790" s="74">
        <f t="shared" si="147"/>
        <v>37172</v>
      </c>
      <c r="W790" s="70">
        <f t="shared" si="152"/>
        <v>5680.3803040000003</v>
      </c>
      <c r="X790" s="70">
        <f t="shared" si="154"/>
        <v>4137.8150000000005</v>
      </c>
      <c r="Y790" s="70">
        <f t="shared" si="153"/>
        <v>27353.804695999999</v>
      </c>
    </row>
    <row r="791" spans="1:25" x14ac:dyDescent="0.3">
      <c r="A791" s="4">
        <v>688</v>
      </c>
      <c r="B791" s="54">
        <v>190</v>
      </c>
      <c r="C791" s="52" t="s">
        <v>2746</v>
      </c>
      <c r="D791" s="59" t="s">
        <v>854</v>
      </c>
      <c r="E791" s="7">
        <v>34596</v>
      </c>
      <c r="F791" s="5" t="str">
        <f t="shared" si="155"/>
        <v>SIEIPEJAL</v>
      </c>
      <c r="G791" s="8" t="s">
        <v>807</v>
      </c>
      <c r="H791" s="8" t="s">
        <v>852</v>
      </c>
      <c r="I791" s="8" t="s">
        <v>855</v>
      </c>
      <c r="J791" s="5" t="s">
        <v>39</v>
      </c>
      <c r="K791" s="5" t="str">
        <f t="shared" si="148"/>
        <v>1 2 22 4 PR24 23</v>
      </c>
      <c r="L791" s="21" t="s">
        <v>1030</v>
      </c>
      <c r="M791" s="22">
        <v>29714</v>
      </c>
      <c r="N791" s="22">
        <v>1465</v>
      </c>
      <c r="O791" s="22">
        <v>1087</v>
      </c>
      <c r="P791" s="22">
        <f t="shared" si="149"/>
        <v>32266</v>
      </c>
      <c r="Q791" s="22">
        <v>30414</v>
      </c>
      <c r="R791" s="22">
        <v>32966</v>
      </c>
      <c r="S791" s="22">
        <f t="shared" si="150"/>
        <v>700</v>
      </c>
      <c r="T791" s="76">
        <f t="shared" si="151"/>
        <v>2.3015716446373381E-2</v>
      </c>
      <c r="U791" s="64">
        <v>850</v>
      </c>
      <c r="V791" s="74">
        <f t="shared" si="147"/>
        <v>31651</v>
      </c>
      <c r="W791" s="70">
        <f t="shared" si="152"/>
        <v>4691.0171040000005</v>
      </c>
      <c r="X791" s="70">
        <f t="shared" si="154"/>
        <v>3417.11</v>
      </c>
      <c r="Y791" s="70">
        <f t="shared" si="153"/>
        <v>23542.872896000001</v>
      </c>
    </row>
    <row r="792" spans="1:25" x14ac:dyDescent="0.3">
      <c r="A792" s="4">
        <v>689</v>
      </c>
      <c r="B792" s="54">
        <v>570</v>
      </c>
      <c r="C792" s="52" t="s">
        <v>2747</v>
      </c>
      <c r="D792" s="59" t="s">
        <v>856</v>
      </c>
      <c r="E792" s="7">
        <v>36708</v>
      </c>
      <c r="F792" s="5" t="str">
        <f t="shared" si="155"/>
        <v>SIEIPEJAL</v>
      </c>
      <c r="G792" s="8" t="s">
        <v>807</v>
      </c>
      <c r="H792" s="8" t="s">
        <v>852</v>
      </c>
      <c r="I792" s="8" t="s">
        <v>709</v>
      </c>
      <c r="J792" s="5" t="s">
        <v>39</v>
      </c>
      <c r="K792" s="5" t="str">
        <f t="shared" si="148"/>
        <v>1 2 22 4 PR24 23</v>
      </c>
      <c r="L792" s="21" t="s">
        <v>1030</v>
      </c>
      <c r="M792" s="22">
        <v>29714</v>
      </c>
      <c r="N792" s="22">
        <v>1465</v>
      </c>
      <c r="O792" s="22">
        <v>1087</v>
      </c>
      <c r="P792" s="22">
        <f t="shared" si="149"/>
        <v>32266</v>
      </c>
      <c r="Q792" s="22">
        <v>30414</v>
      </c>
      <c r="R792" s="22">
        <v>32966</v>
      </c>
      <c r="S792" s="22">
        <f t="shared" si="150"/>
        <v>700</v>
      </c>
      <c r="T792" s="76">
        <f t="shared" si="151"/>
        <v>2.3015716446373381E-2</v>
      </c>
      <c r="U792" s="64">
        <v>708</v>
      </c>
      <c r="V792" s="74">
        <f t="shared" si="147"/>
        <v>31509</v>
      </c>
      <c r="W792" s="70">
        <f t="shared" si="152"/>
        <v>4665.5707040000007</v>
      </c>
      <c r="X792" s="70">
        <f t="shared" si="154"/>
        <v>3417.11</v>
      </c>
      <c r="Y792" s="70">
        <f t="shared" si="153"/>
        <v>23426.319295999998</v>
      </c>
    </row>
    <row r="793" spans="1:25" x14ac:dyDescent="0.3">
      <c r="A793" s="4">
        <v>690</v>
      </c>
      <c r="B793" s="54">
        <v>571</v>
      </c>
      <c r="C793" s="52" t="s">
        <v>2748</v>
      </c>
      <c r="D793" s="59" t="s">
        <v>857</v>
      </c>
      <c r="E793" s="7">
        <v>36708</v>
      </c>
      <c r="F793" s="5" t="str">
        <f t="shared" si="155"/>
        <v>SIEIPEJAL</v>
      </c>
      <c r="G793" s="8" t="s">
        <v>807</v>
      </c>
      <c r="H793" s="8" t="s">
        <v>852</v>
      </c>
      <c r="I793" s="8" t="s">
        <v>709</v>
      </c>
      <c r="J793" s="5" t="s">
        <v>39</v>
      </c>
      <c r="K793" s="5" t="str">
        <f t="shared" si="148"/>
        <v>1 2 22 4 PR24 23</v>
      </c>
      <c r="L793" s="21" t="s">
        <v>1030</v>
      </c>
      <c r="M793" s="22">
        <v>29714</v>
      </c>
      <c r="N793" s="22">
        <v>1465</v>
      </c>
      <c r="O793" s="22">
        <v>1087</v>
      </c>
      <c r="P793" s="22">
        <f t="shared" si="149"/>
        <v>32266</v>
      </c>
      <c r="Q793" s="22">
        <v>30414</v>
      </c>
      <c r="R793" s="22">
        <v>32966</v>
      </c>
      <c r="S793" s="22">
        <f t="shared" si="150"/>
        <v>700</v>
      </c>
      <c r="T793" s="76">
        <f t="shared" si="151"/>
        <v>2.3015716446373381E-2</v>
      </c>
      <c r="U793" s="64">
        <v>708</v>
      </c>
      <c r="V793" s="74">
        <f t="shared" si="147"/>
        <v>31509</v>
      </c>
      <c r="W793" s="70">
        <f t="shared" si="152"/>
        <v>4665.5707040000007</v>
      </c>
      <c r="X793" s="70">
        <f t="shared" si="154"/>
        <v>3417.11</v>
      </c>
      <c r="Y793" s="70">
        <f t="shared" si="153"/>
        <v>23426.319295999998</v>
      </c>
    </row>
    <row r="794" spans="1:25" x14ac:dyDescent="0.3">
      <c r="A794" s="4">
        <v>691</v>
      </c>
      <c r="B794" s="54">
        <v>597</v>
      </c>
      <c r="C794" s="52" t="s">
        <v>2749</v>
      </c>
      <c r="D794" s="59" t="s">
        <v>858</v>
      </c>
      <c r="E794" s="7">
        <v>36770</v>
      </c>
      <c r="F794" s="5" t="str">
        <f t="shared" si="155"/>
        <v>SIEIPEJAL</v>
      </c>
      <c r="G794" s="8" t="s">
        <v>807</v>
      </c>
      <c r="H794" s="8" t="s">
        <v>852</v>
      </c>
      <c r="I794" s="8" t="s">
        <v>709</v>
      </c>
      <c r="J794" s="5" t="s">
        <v>39</v>
      </c>
      <c r="K794" s="5" t="str">
        <f t="shared" si="148"/>
        <v>1 2 22 4 PR24 23</v>
      </c>
      <c r="L794" s="21" t="s">
        <v>1030</v>
      </c>
      <c r="M794" s="22">
        <v>29714</v>
      </c>
      <c r="N794" s="22">
        <v>1465</v>
      </c>
      <c r="O794" s="22">
        <v>1087</v>
      </c>
      <c r="P794" s="22">
        <f t="shared" si="149"/>
        <v>32266</v>
      </c>
      <c r="Q794" s="22">
        <v>30414</v>
      </c>
      <c r="R794" s="22">
        <v>32966</v>
      </c>
      <c r="S794" s="22">
        <f t="shared" si="150"/>
        <v>700</v>
      </c>
      <c r="T794" s="76">
        <f t="shared" si="151"/>
        <v>2.3015716446373381E-2</v>
      </c>
      <c r="U794" s="64">
        <v>708</v>
      </c>
      <c r="V794" s="74">
        <f t="shared" si="147"/>
        <v>31509</v>
      </c>
      <c r="W794" s="70">
        <f t="shared" si="152"/>
        <v>4665.5707040000007</v>
      </c>
      <c r="X794" s="70">
        <f t="shared" si="154"/>
        <v>3417.11</v>
      </c>
      <c r="Y794" s="70">
        <f t="shared" si="153"/>
        <v>23426.319295999998</v>
      </c>
    </row>
    <row r="795" spans="1:25" x14ac:dyDescent="0.3">
      <c r="A795" s="4">
        <v>692</v>
      </c>
      <c r="B795" s="54">
        <v>742</v>
      </c>
      <c r="C795" s="52" t="s">
        <v>2750</v>
      </c>
      <c r="D795" s="59" t="s">
        <v>859</v>
      </c>
      <c r="E795" s="7">
        <v>37257</v>
      </c>
      <c r="F795" s="5" t="str">
        <f t="shared" si="155"/>
        <v>SIEIPEJAL</v>
      </c>
      <c r="G795" s="8" t="s">
        <v>807</v>
      </c>
      <c r="H795" s="8" t="s">
        <v>852</v>
      </c>
      <c r="I795" s="8" t="s">
        <v>709</v>
      </c>
      <c r="J795" s="5" t="s">
        <v>39</v>
      </c>
      <c r="K795" s="5" t="str">
        <f t="shared" si="148"/>
        <v>1 2 22 4 PR24 23</v>
      </c>
      <c r="L795" s="21" t="s">
        <v>1030</v>
      </c>
      <c r="M795" s="22">
        <v>29714</v>
      </c>
      <c r="N795" s="22">
        <v>1465</v>
      </c>
      <c r="O795" s="22">
        <v>1087</v>
      </c>
      <c r="P795" s="22">
        <f t="shared" si="149"/>
        <v>32266</v>
      </c>
      <c r="Q795" s="22">
        <v>30414</v>
      </c>
      <c r="R795" s="22">
        <v>32966</v>
      </c>
      <c r="S795" s="22">
        <f t="shared" si="150"/>
        <v>700</v>
      </c>
      <c r="T795" s="76">
        <f t="shared" si="151"/>
        <v>2.3015716446373381E-2</v>
      </c>
      <c r="U795" s="64">
        <v>566</v>
      </c>
      <c r="V795" s="74">
        <f t="shared" si="147"/>
        <v>31367</v>
      </c>
      <c r="W795" s="70">
        <f t="shared" si="152"/>
        <v>4640.1243040000008</v>
      </c>
      <c r="X795" s="70">
        <f t="shared" si="154"/>
        <v>3417.11</v>
      </c>
      <c r="Y795" s="70">
        <f t="shared" si="153"/>
        <v>23309.765695999999</v>
      </c>
    </row>
    <row r="796" spans="1:25" x14ac:dyDescent="0.3">
      <c r="A796" s="4">
        <v>693</v>
      </c>
      <c r="B796" s="54">
        <v>802</v>
      </c>
      <c r="C796" s="52" t="s">
        <v>2751</v>
      </c>
      <c r="D796" s="59" t="s">
        <v>860</v>
      </c>
      <c r="E796" s="7">
        <v>37484</v>
      </c>
      <c r="F796" s="5" t="str">
        <f t="shared" si="155"/>
        <v>SIEIPEJAL</v>
      </c>
      <c r="G796" s="8" t="s">
        <v>807</v>
      </c>
      <c r="H796" s="8" t="s">
        <v>852</v>
      </c>
      <c r="I796" s="8" t="s">
        <v>709</v>
      </c>
      <c r="J796" s="5" t="s">
        <v>39</v>
      </c>
      <c r="K796" s="5" t="str">
        <f t="shared" si="148"/>
        <v>1 2 22 4 PR24 23</v>
      </c>
      <c r="L796" s="21" t="s">
        <v>1030</v>
      </c>
      <c r="M796" s="22">
        <v>29714</v>
      </c>
      <c r="N796" s="22">
        <v>1465</v>
      </c>
      <c r="O796" s="22">
        <v>1087</v>
      </c>
      <c r="P796" s="22">
        <f t="shared" si="149"/>
        <v>32266</v>
      </c>
      <c r="Q796" s="22">
        <v>30414</v>
      </c>
      <c r="R796" s="22">
        <v>32966</v>
      </c>
      <c r="S796" s="22">
        <f t="shared" si="150"/>
        <v>700</v>
      </c>
      <c r="T796" s="76">
        <f t="shared" si="151"/>
        <v>2.3015716446373381E-2</v>
      </c>
      <c r="U796" s="64">
        <v>566</v>
      </c>
      <c r="V796" s="74">
        <f t="shared" si="147"/>
        <v>31367</v>
      </c>
      <c r="W796" s="70">
        <f t="shared" si="152"/>
        <v>4640.1243040000008</v>
      </c>
      <c r="X796" s="70">
        <f t="shared" si="154"/>
        <v>3417.11</v>
      </c>
      <c r="Y796" s="70">
        <f t="shared" si="153"/>
        <v>23309.765695999999</v>
      </c>
    </row>
    <row r="797" spans="1:25" x14ac:dyDescent="0.3">
      <c r="A797" s="4">
        <v>694</v>
      </c>
      <c r="B797" s="54">
        <v>1033</v>
      </c>
      <c r="C797" s="52" t="s">
        <v>2752</v>
      </c>
      <c r="D797" s="58" t="s">
        <v>861</v>
      </c>
      <c r="E797" s="7">
        <v>38839</v>
      </c>
      <c r="F797" s="5" t="str">
        <f t="shared" si="155"/>
        <v>SIEIPEJAL</v>
      </c>
      <c r="G797" s="8" t="s">
        <v>807</v>
      </c>
      <c r="H797" s="8" t="s">
        <v>852</v>
      </c>
      <c r="I797" s="8" t="s">
        <v>709</v>
      </c>
      <c r="J797" s="5" t="s">
        <v>39</v>
      </c>
      <c r="K797" s="5" t="str">
        <f t="shared" si="148"/>
        <v>1 2 22 4 PR24 23</v>
      </c>
      <c r="L797" s="21" t="s">
        <v>1030</v>
      </c>
      <c r="M797" s="22">
        <v>29714</v>
      </c>
      <c r="N797" s="22">
        <v>1465</v>
      </c>
      <c r="O797" s="22">
        <v>1087</v>
      </c>
      <c r="P797" s="22">
        <f t="shared" si="149"/>
        <v>32266</v>
      </c>
      <c r="Q797" s="22">
        <v>30414</v>
      </c>
      <c r="R797" s="22">
        <v>32966</v>
      </c>
      <c r="S797" s="22">
        <f t="shared" si="150"/>
        <v>700</v>
      </c>
      <c r="T797" s="76">
        <f t="shared" si="151"/>
        <v>2.3015716446373381E-2</v>
      </c>
      <c r="U797" s="64">
        <v>425</v>
      </c>
      <c r="V797" s="74">
        <f t="shared" si="147"/>
        <v>31226</v>
      </c>
      <c r="W797" s="70">
        <f t="shared" si="152"/>
        <v>4614.8571040000006</v>
      </c>
      <c r="X797" s="70">
        <f t="shared" si="154"/>
        <v>3417.11</v>
      </c>
      <c r="Y797" s="70">
        <f t="shared" si="153"/>
        <v>23194.032895999997</v>
      </c>
    </row>
    <row r="798" spans="1:25" x14ac:dyDescent="0.3">
      <c r="A798" s="4">
        <v>695</v>
      </c>
      <c r="B798" s="54">
        <v>1799</v>
      </c>
      <c r="C798" s="52" t="s">
        <v>2753</v>
      </c>
      <c r="D798" s="58" t="s">
        <v>862</v>
      </c>
      <c r="E798" s="7">
        <v>42370</v>
      </c>
      <c r="F798" s="5" t="str">
        <f t="shared" si="155"/>
        <v>SIEIPEJAL</v>
      </c>
      <c r="G798" s="6" t="s">
        <v>807</v>
      </c>
      <c r="H798" s="8" t="s">
        <v>852</v>
      </c>
      <c r="I798" s="8" t="s">
        <v>709</v>
      </c>
      <c r="J798" s="5" t="s">
        <v>39</v>
      </c>
      <c r="K798" s="5" t="str">
        <f t="shared" si="148"/>
        <v>1 2 22 4 PR24 23</v>
      </c>
      <c r="L798" s="21" t="s">
        <v>1030</v>
      </c>
      <c r="M798" s="22">
        <v>29714</v>
      </c>
      <c r="N798" s="22">
        <v>1465</v>
      </c>
      <c r="O798" s="22">
        <v>1087</v>
      </c>
      <c r="P798" s="22">
        <f t="shared" si="149"/>
        <v>32266</v>
      </c>
      <c r="Q798" s="22">
        <v>30414</v>
      </c>
      <c r="R798" s="22">
        <v>32966</v>
      </c>
      <c r="S798" s="22">
        <f t="shared" si="150"/>
        <v>700</v>
      </c>
      <c r="T798" s="76">
        <f t="shared" si="151"/>
        <v>2.3015716446373381E-2</v>
      </c>
      <c r="U798" s="64">
        <v>283</v>
      </c>
      <c r="V798" s="74">
        <f t="shared" si="147"/>
        <v>31084</v>
      </c>
      <c r="W798" s="70">
        <f t="shared" si="152"/>
        <v>4589.4107040000008</v>
      </c>
      <c r="X798" s="70">
        <f t="shared" si="154"/>
        <v>3417.11</v>
      </c>
      <c r="Y798" s="70">
        <f t="shared" si="153"/>
        <v>23077.479295999998</v>
      </c>
    </row>
    <row r="799" spans="1:25" x14ac:dyDescent="0.3">
      <c r="A799" s="4">
        <v>696</v>
      </c>
      <c r="B799" s="54">
        <v>1823</v>
      </c>
      <c r="C799" s="52" t="s">
        <v>2754</v>
      </c>
      <c r="D799" s="58" t="s">
        <v>863</v>
      </c>
      <c r="E799" s="7">
        <v>42212</v>
      </c>
      <c r="F799" s="5" t="str">
        <f t="shared" si="155"/>
        <v>SIEIPEJAL</v>
      </c>
      <c r="G799" s="6" t="s">
        <v>807</v>
      </c>
      <c r="H799" s="8" t="s">
        <v>852</v>
      </c>
      <c r="I799" s="8" t="s">
        <v>864</v>
      </c>
      <c r="J799" s="5" t="s">
        <v>39</v>
      </c>
      <c r="K799" s="5" t="str">
        <f t="shared" si="148"/>
        <v>1 2 22 4 PR24 23</v>
      </c>
      <c r="L799" s="21" t="s">
        <v>1030</v>
      </c>
      <c r="M799" s="22">
        <v>29714</v>
      </c>
      <c r="N799" s="22">
        <v>1465</v>
      </c>
      <c r="O799" s="22">
        <v>1087</v>
      </c>
      <c r="P799" s="22">
        <f t="shared" si="149"/>
        <v>32266</v>
      </c>
      <c r="Q799" s="22">
        <v>30414</v>
      </c>
      <c r="R799" s="22">
        <v>32966</v>
      </c>
      <c r="S799" s="22">
        <f t="shared" si="150"/>
        <v>700</v>
      </c>
      <c r="T799" s="76">
        <f t="shared" si="151"/>
        <v>2.3015716446373381E-2</v>
      </c>
      <c r="U799" s="64">
        <v>283</v>
      </c>
      <c r="V799" s="74">
        <f t="shared" si="147"/>
        <v>31084</v>
      </c>
      <c r="W799" s="70">
        <f t="shared" si="152"/>
        <v>4589.4107040000008</v>
      </c>
      <c r="X799" s="70">
        <f t="shared" si="154"/>
        <v>3417.11</v>
      </c>
      <c r="Y799" s="70">
        <f t="shared" si="153"/>
        <v>23077.479295999998</v>
      </c>
    </row>
    <row r="800" spans="1:25" x14ac:dyDescent="0.3">
      <c r="A800" s="4">
        <v>697</v>
      </c>
      <c r="B800" s="54">
        <v>1894</v>
      </c>
      <c r="C800" s="52" t="s">
        <v>2755</v>
      </c>
      <c r="D800" s="59" t="s">
        <v>865</v>
      </c>
      <c r="E800" s="7">
        <v>43267</v>
      </c>
      <c r="F800" s="5" t="str">
        <f t="shared" si="155"/>
        <v>SIEIPEJAL</v>
      </c>
      <c r="G800" s="6" t="s">
        <v>807</v>
      </c>
      <c r="H800" s="8" t="s">
        <v>852</v>
      </c>
      <c r="I800" s="8" t="s">
        <v>709</v>
      </c>
      <c r="J800" s="5" t="s">
        <v>39</v>
      </c>
      <c r="K800" s="5" t="str">
        <f t="shared" si="148"/>
        <v>1 2 22 4 PR24 23</v>
      </c>
      <c r="L800" s="21" t="s">
        <v>1030</v>
      </c>
      <c r="M800" s="22">
        <v>29714</v>
      </c>
      <c r="N800" s="22">
        <v>1465</v>
      </c>
      <c r="O800" s="22">
        <v>1087</v>
      </c>
      <c r="P800" s="22">
        <f t="shared" si="149"/>
        <v>32266</v>
      </c>
      <c r="Q800" s="22">
        <v>30414</v>
      </c>
      <c r="R800" s="22">
        <v>32966</v>
      </c>
      <c r="S800" s="22">
        <f t="shared" si="150"/>
        <v>700</v>
      </c>
      <c r="T800" s="76">
        <f t="shared" si="151"/>
        <v>2.3015716446373381E-2</v>
      </c>
      <c r="U800" s="64">
        <v>0</v>
      </c>
      <c r="V800" s="74">
        <f t="shared" si="147"/>
        <v>30801</v>
      </c>
      <c r="W800" s="70">
        <f t="shared" si="152"/>
        <v>4538.6971040000008</v>
      </c>
      <c r="X800" s="70">
        <f t="shared" si="154"/>
        <v>3417.11</v>
      </c>
      <c r="Y800" s="70">
        <f t="shared" si="153"/>
        <v>22845.192896</v>
      </c>
    </row>
    <row r="801" spans="1:25" x14ac:dyDescent="0.3">
      <c r="A801" s="4">
        <v>744</v>
      </c>
      <c r="B801" s="54">
        <v>0</v>
      </c>
      <c r="C801" s="52" t="s">
        <v>2095</v>
      </c>
      <c r="D801" s="58" t="s">
        <v>16</v>
      </c>
      <c r="E801" s="7">
        <v>43830</v>
      </c>
      <c r="F801" s="5" t="str">
        <f t="shared" si="155"/>
        <v>N/A</v>
      </c>
      <c r="G801" s="6" t="s">
        <v>807</v>
      </c>
      <c r="H801" s="6" t="s">
        <v>908</v>
      </c>
      <c r="I801" s="8" t="s">
        <v>709</v>
      </c>
      <c r="J801" s="5" t="s">
        <v>39</v>
      </c>
      <c r="K801" s="5" t="str">
        <f t="shared" si="148"/>
        <v>1 2 22 4 PR24 24</v>
      </c>
      <c r="L801" s="21" t="s">
        <v>1030</v>
      </c>
      <c r="M801" s="22">
        <v>29714</v>
      </c>
      <c r="N801" s="22">
        <v>1465</v>
      </c>
      <c r="O801" s="22">
        <v>1087</v>
      </c>
      <c r="P801" s="22">
        <f t="shared" si="149"/>
        <v>32266</v>
      </c>
      <c r="Q801" s="22">
        <v>30414</v>
      </c>
      <c r="R801" s="22">
        <v>32966</v>
      </c>
      <c r="S801" s="22">
        <f t="shared" si="150"/>
        <v>700</v>
      </c>
      <c r="T801" s="76">
        <f t="shared" si="151"/>
        <v>2.3015716446373381E-2</v>
      </c>
      <c r="U801" s="64">
        <v>0</v>
      </c>
      <c r="V801" s="74">
        <f t="shared" si="147"/>
        <v>30801</v>
      </c>
      <c r="W801" s="70">
        <f t="shared" si="152"/>
        <v>4538.6971040000008</v>
      </c>
      <c r="X801" s="70">
        <f t="shared" si="154"/>
        <v>3417.11</v>
      </c>
      <c r="Y801" s="70">
        <f t="shared" si="153"/>
        <v>22845.192896</v>
      </c>
    </row>
    <row r="802" spans="1:25" x14ac:dyDescent="0.3">
      <c r="A802" s="4">
        <v>745</v>
      </c>
      <c r="B802" s="54">
        <v>596</v>
      </c>
      <c r="C802" s="52" t="s">
        <v>2791</v>
      </c>
      <c r="D802" s="59" t="s">
        <v>909</v>
      </c>
      <c r="E802" s="7">
        <v>38495</v>
      </c>
      <c r="F802" s="5" t="str">
        <f t="shared" si="155"/>
        <v>SIEIPEJAL</v>
      </c>
      <c r="G802" s="6" t="s">
        <v>807</v>
      </c>
      <c r="H802" s="6" t="s">
        <v>908</v>
      </c>
      <c r="I802" s="8" t="s">
        <v>709</v>
      </c>
      <c r="J802" s="5" t="s">
        <v>39</v>
      </c>
      <c r="K802" s="5" t="str">
        <f t="shared" si="148"/>
        <v>1 2 22 4 PR24 24</v>
      </c>
      <c r="L802" s="21" t="s">
        <v>1030</v>
      </c>
      <c r="M802" s="22">
        <v>29714</v>
      </c>
      <c r="N802" s="22">
        <v>1465</v>
      </c>
      <c r="O802" s="22">
        <v>1087</v>
      </c>
      <c r="P802" s="22">
        <f t="shared" si="149"/>
        <v>32266</v>
      </c>
      <c r="Q802" s="22">
        <v>30414</v>
      </c>
      <c r="R802" s="22">
        <v>32966</v>
      </c>
      <c r="S802" s="22">
        <f t="shared" si="150"/>
        <v>700</v>
      </c>
      <c r="T802" s="76">
        <f t="shared" si="151"/>
        <v>2.3015716446373381E-2</v>
      </c>
      <c r="U802" s="64">
        <v>708</v>
      </c>
      <c r="V802" s="74">
        <f t="shared" si="147"/>
        <v>31509</v>
      </c>
      <c r="W802" s="70">
        <f t="shared" si="152"/>
        <v>4665.5707040000007</v>
      </c>
      <c r="X802" s="70">
        <f t="shared" si="154"/>
        <v>3417.11</v>
      </c>
      <c r="Y802" s="70">
        <f t="shared" si="153"/>
        <v>23426.319295999998</v>
      </c>
    </row>
    <row r="803" spans="1:25" x14ac:dyDescent="0.3">
      <c r="A803" s="4">
        <v>746</v>
      </c>
      <c r="B803" s="54">
        <v>626</v>
      </c>
      <c r="C803" s="52" t="s">
        <v>2792</v>
      </c>
      <c r="D803" s="58" t="s">
        <v>910</v>
      </c>
      <c r="E803" s="7">
        <v>37119</v>
      </c>
      <c r="F803" s="5" t="str">
        <f t="shared" si="155"/>
        <v>STIPEJAL</v>
      </c>
      <c r="G803" s="6" t="s">
        <v>807</v>
      </c>
      <c r="H803" s="6" t="s">
        <v>908</v>
      </c>
      <c r="I803" s="8" t="s">
        <v>864</v>
      </c>
      <c r="J803" s="5" t="s">
        <v>39</v>
      </c>
      <c r="K803" s="5" t="str">
        <f t="shared" si="148"/>
        <v>1 2 22 4 PR24 24</v>
      </c>
      <c r="L803" s="21" t="s">
        <v>1030</v>
      </c>
      <c r="M803" s="22">
        <v>29714</v>
      </c>
      <c r="N803" s="22">
        <v>1465</v>
      </c>
      <c r="O803" s="22">
        <v>1087</v>
      </c>
      <c r="P803" s="22">
        <f t="shared" si="149"/>
        <v>32266</v>
      </c>
      <c r="Q803" s="22">
        <v>30414</v>
      </c>
      <c r="R803" s="22">
        <v>32966</v>
      </c>
      <c r="S803" s="22">
        <f t="shared" si="150"/>
        <v>700</v>
      </c>
      <c r="T803" s="76">
        <f t="shared" si="151"/>
        <v>2.3015716446373381E-2</v>
      </c>
      <c r="U803" s="64">
        <v>566</v>
      </c>
      <c r="V803" s="74">
        <f t="shared" si="147"/>
        <v>31367</v>
      </c>
      <c r="W803" s="70">
        <f t="shared" si="152"/>
        <v>4640.1243040000008</v>
      </c>
      <c r="X803" s="70">
        <f t="shared" si="154"/>
        <v>3417.11</v>
      </c>
      <c r="Y803" s="70">
        <f t="shared" si="153"/>
        <v>23309.765695999999</v>
      </c>
    </row>
    <row r="804" spans="1:25" x14ac:dyDescent="0.3">
      <c r="A804" s="4">
        <v>747</v>
      </c>
      <c r="B804" s="54">
        <v>789</v>
      </c>
      <c r="C804" s="52" t="s">
        <v>2793</v>
      </c>
      <c r="D804" s="59" t="s">
        <v>911</v>
      </c>
      <c r="E804" s="7">
        <v>37453</v>
      </c>
      <c r="F804" s="5" t="str">
        <f t="shared" si="155"/>
        <v>SIEIPEJAL</v>
      </c>
      <c r="G804" s="6" t="s">
        <v>807</v>
      </c>
      <c r="H804" s="6" t="s">
        <v>908</v>
      </c>
      <c r="I804" s="8" t="s">
        <v>709</v>
      </c>
      <c r="J804" s="5" t="s">
        <v>39</v>
      </c>
      <c r="K804" s="5" t="str">
        <f t="shared" si="148"/>
        <v>1 2 22 4 PR24 24</v>
      </c>
      <c r="L804" s="21" t="s">
        <v>1030</v>
      </c>
      <c r="M804" s="22">
        <v>29714</v>
      </c>
      <c r="N804" s="22">
        <v>1465</v>
      </c>
      <c r="O804" s="22">
        <v>1087</v>
      </c>
      <c r="P804" s="22">
        <f t="shared" si="149"/>
        <v>32266</v>
      </c>
      <c r="Q804" s="22">
        <v>30414</v>
      </c>
      <c r="R804" s="22">
        <v>32966</v>
      </c>
      <c r="S804" s="22">
        <f t="shared" si="150"/>
        <v>700</v>
      </c>
      <c r="T804" s="76">
        <f t="shared" si="151"/>
        <v>2.3015716446373381E-2</v>
      </c>
      <c r="U804" s="64">
        <v>566</v>
      </c>
      <c r="V804" s="74">
        <f t="shared" si="147"/>
        <v>31367</v>
      </c>
      <c r="W804" s="70">
        <f t="shared" si="152"/>
        <v>4640.1243040000008</v>
      </c>
      <c r="X804" s="70">
        <f t="shared" si="154"/>
        <v>3417.11</v>
      </c>
      <c r="Y804" s="70">
        <f t="shared" si="153"/>
        <v>23309.765695999999</v>
      </c>
    </row>
    <row r="805" spans="1:25" x14ac:dyDescent="0.3">
      <c r="A805" s="4">
        <v>748</v>
      </c>
      <c r="B805" s="54">
        <v>812</v>
      </c>
      <c r="C805" s="52" t="s">
        <v>2794</v>
      </c>
      <c r="D805" s="59" t="s">
        <v>912</v>
      </c>
      <c r="E805" s="7">
        <v>37712</v>
      </c>
      <c r="F805" s="5" t="str">
        <f t="shared" si="155"/>
        <v>SIEIPEJAL</v>
      </c>
      <c r="G805" s="6" t="s">
        <v>807</v>
      </c>
      <c r="H805" s="6" t="s">
        <v>908</v>
      </c>
      <c r="I805" s="8" t="s">
        <v>709</v>
      </c>
      <c r="J805" s="5" t="s">
        <v>39</v>
      </c>
      <c r="K805" s="5" t="str">
        <f t="shared" si="148"/>
        <v>1 2 22 4 PR24 24</v>
      </c>
      <c r="L805" s="21" t="s">
        <v>1030</v>
      </c>
      <c r="M805" s="22">
        <v>29714</v>
      </c>
      <c r="N805" s="22">
        <v>1465</v>
      </c>
      <c r="O805" s="22">
        <v>1087</v>
      </c>
      <c r="P805" s="22">
        <f t="shared" si="149"/>
        <v>32266</v>
      </c>
      <c r="Q805" s="22">
        <v>30414</v>
      </c>
      <c r="R805" s="22">
        <v>32966</v>
      </c>
      <c r="S805" s="22">
        <f t="shared" si="150"/>
        <v>700</v>
      </c>
      <c r="T805" s="76">
        <f t="shared" si="151"/>
        <v>2.3015716446373381E-2</v>
      </c>
      <c r="U805" s="64">
        <v>566</v>
      </c>
      <c r="V805" s="74">
        <f t="shared" si="147"/>
        <v>31367</v>
      </c>
      <c r="W805" s="70">
        <f t="shared" si="152"/>
        <v>4640.1243040000008</v>
      </c>
      <c r="X805" s="70">
        <f t="shared" si="154"/>
        <v>3417.11</v>
      </c>
      <c r="Y805" s="70">
        <f t="shared" si="153"/>
        <v>23309.765695999999</v>
      </c>
    </row>
    <row r="806" spans="1:25" x14ac:dyDescent="0.3">
      <c r="A806" s="4">
        <v>749</v>
      </c>
      <c r="B806" s="54">
        <v>1020</v>
      </c>
      <c r="C806" s="52" t="s">
        <v>2795</v>
      </c>
      <c r="D806" s="59" t="s">
        <v>913</v>
      </c>
      <c r="E806" s="7">
        <v>38497</v>
      </c>
      <c r="F806" s="5" t="str">
        <f t="shared" si="155"/>
        <v>STIPEJAL</v>
      </c>
      <c r="G806" s="6" t="s">
        <v>807</v>
      </c>
      <c r="H806" s="6" t="s">
        <v>908</v>
      </c>
      <c r="I806" s="8" t="s">
        <v>709</v>
      </c>
      <c r="J806" s="5" t="s">
        <v>39</v>
      </c>
      <c r="K806" s="5" t="str">
        <f t="shared" si="148"/>
        <v>1 2 22 4 PR24 24</v>
      </c>
      <c r="L806" s="21" t="s">
        <v>1030</v>
      </c>
      <c r="M806" s="22">
        <v>29714</v>
      </c>
      <c r="N806" s="22">
        <v>1465</v>
      </c>
      <c r="O806" s="22">
        <v>1087</v>
      </c>
      <c r="P806" s="22">
        <f t="shared" si="149"/>
        <v>32266</v>
      </c>
      <c r="Q806" s="22">
        <v>30414</v>
      </c>
      <c r="R806" s="22">
        <v>32966</v>
      </c>
      <c r="S806" s="22">
        <f t="shared" si="150"/>
        <v>700</v>
      </c>
      <c r="T806" s="76">
        <f t="shared" si="151"/>
        <v>2.3015716446373381E-2</v>
      </c>
      <c r="U806" s="64">
        <v>566</v>
      </c>
      <c r="V806" s="74">
        <f t="shared" si="147"/>
        <v>31367</v>
      </c>
      <c r="W806" s="70">
        <f t="shared" si="152"/>
        <v>4640.1243040000008</v>
      </c>
      <c r="X806" s="70">
        <f t="shared" si="154"/>
        <v>3417.11</v>
      </c>
      <c r="Y806" s="70">
        <f t="shared" si="153"/>
        <v>23309.765695999999</v>
      </c>
    </row>
    <row r="807" spans="1:25" x14ac:dyDescent="0.3">
      <c r="A807" s="4">
        <v>750</v>
      </c>
      <c r="B807" s="54">
        <v>1701</v>
      </c>
      <c r="C807" s="52" t="s">
        <v>2796</v>
      </c>
      <c r="D807" s="58" t="s">
        <v>914</v>
      </c>
      <c r="E807" s="7">
        <v>43147</v>
      </c>
      <c r="F807" s="5" t="str">
        <f t="shared" si="155"/>
        <v>STIPEJAL</v>
      </c>
      <c r="G807" s="6" t="s">
        <v>807</v>
      </c>
      <c r="H807" s="6" t="s">
        <v>908</v>
      </c>
      <c r="I807" s="8" t="s">
        <v>709</v>
      </c>
      <c r="J807" s="5" t="s">
        <v>39</v>
      </c>
      <c r="K807" s="5" t="str">
        <f t="shared" si="148"/>
        <v>1 2 22 4 PR24 24</v>
      </c>
      <c r="L807" s="21" t="s">
        <v>1030</v>
      </c>
      <c r="M807" s="22">
        <v>29714</v>
      </c>
      <c r="N807" s="22">
        <v>1465</v>
      </c>
      <c r="O807" s="22">
        <v>1087</v>
      </c>
      <c r="P807" s="22">
        <f t="shared" si="149"/>
        <v>32266</v>
      </c>
      <c r="Q807" s="22">
        <v>30414</v>
      </c>
      <c r="R807" s="22">
        <v>32966</v>
      </c>
      <c r="S807" s="22">
        <f t="shared" si="150"/>
        <v>700</v>
      </c>
      <c r="T807" s="76">
        <f t="shared" si="151"/>
        <v>2.3015716446373381E-2</v>
      </c>
      <c r="U807" s="64">
        <v>0</v>
      </c>
      <c r="V807" s="74">
        <f t="shared" si="147"/>
        <v>30801</v>
      </c>
      <c r="W807" s="70">
        <f t="shared" si="152"/>
        <v>4538.6971040000008</v>
      </c>
      <c r="X807" s="70">
        <f t="shared" si="154"/>
        <v>3417.11</v>
      </c>
      <c r="Y807" s="70">
        <f t="shared" si="153"/>
        <v>22845.192896</v>
      </c>
    </row>
    <row r="808" spans="1:25" x14ac:dyDescent="0.3">
      <c r="A808" s="4">
        <v>751</v>
      </c>
      <c r="B808" s="54">
        <v>1708</v>
      </c>
      <c r="C808" s="52" t="s">
        <v>2797</v>
      </c>
      <c r="D808" s="59" t="s">
        <v>915</v>
      </c>
      <c r="E808" s="7">
        <v>43147</v>
      </c>
      <c r="F808" s="5" t="str">
        <f t="shared" si="155"/>
        <v>STIPEJAL</v>
      </c>
      <c r="G808" s="6" t="s">
        <v>807</v>
      </c>
      <c r="H808" s="8" t="s">
        <v>908</v>
      </c>
      <c r="I808" s="8" t="s">
        <v>709</v>
      </c>
      <c r="J808" s="5" t="s">
        <v>39</v>
      </c>
      <c r="K808" s="5" t="str">
        <f t="shared" si="148"/>
        <v>1 2 22 4 PR24 24</v>
      </c>
      <c r="L808" s="21" t="s">
        <v>1030</v>
      </c>
      <c r="M808" s="22">
        <v>29714</v>
      </c>
      <c r="N808" s="22">
        <v>1465</v>
      </c>
      <c r="O808" s="22">
        <v>1087</v>
      </c>
      <c r="P808" s="22">
        <f t="shared" si="149"/>
        <v>32266</v>
      </c>
      <c r="Q808" s="22">
        <v>30414</v>
      </c>
      <c r="R808" s="22">
        <v>32966</v>
      </c>
      <c r="S808" s="22">
        <f t="shared" si="150"/>
        <v>700</v>
      </c>
      <c r="T808" s="76">
        <f t="shared" si="151"/>
        <v>2.3015716446373381E-2</v>
      </c>
      <c r="U808" s="64">
        <v>0</v>
      </c>
      <c r="V808" s="74">
        <f t="shared" si="147"/>
        <v>30801</v>
      </c>
      <c r="W808" s="70">
        <f t="shared" si="152"/>
        <v>4538.6971040000008</v>
      </c>
      <c r="X808" s="70">
        <f t="shared" si="154"/>
        <v>3417.11</v>
      </c>
      <c r="Y808" s="70">
        <f t="shared" si="153"/>
        <v>22845.192896</v>
      </c>
    </row>
    <row r="809" spans="1:25" x14ac:dyDescent="0.3">
      <c r="A809" s="4">
        <v>785</v>
      </c>
      <c r="B809" s="54">
        <v>1314</v>
      </c>
      <c r="C809" s="52" t="s">
        <v>2825</v>
      </c>
      <c r="D809" s="58" t="s">
        <v>939</v>
      </c>
      <c r="E809" s="7">
        <v>40634</v>
      </c>
      <c r="F809" s="5" t="str">
        <f t="shared" si="155"/>
        <v>STIPEJAL</v>
      </c>
      <c r="G809" s="6" t="s">
        <v>807</v>
      </c>
      <c r="H809" s="6" t="s">
        <v>938</v>
      </c>
      <c r="I809" s="6" t="s">
        <v>709</v>
      </c>
      <c r="J809" s="5" t="s">
        <v>39</v>
      </c>
      <c r="K809" s="5" t="str">
        <f t="shared" si="148"/>
        <v>1 2 22 4 PR24 89</v>
      </c>
      <c r="L809" s="21" t="s">
        <v>1030</v>
      </c>
      <c r="M809" s="22">
        <v>29714</v>
      </c>
      <c r="N809" s="22">
        <v>1465</v>
      </c>
      <c r="O809" s="22">
        <v>1087</v>
      </c>
      <c r="P809" s="22">
        <f t="shared" si="149"/>
        <v>32266</v>
      </c>
      <c r="Q809" s="22">
        <v>30414</v>
      </c>
      <c r="R809" s="22">
        <v>32966</v>
      </c>
      <c r="S809" s="22">
        <f t="shared" si="150"/>
        <v>700</v>
      </c>
      <c r="T809" s="76">
        <f t="shared" si="151"/>
        <v>2.3015716446373381E-2</v>
      </c>
      <c r="U809" s="64">
        <v>425</v>
      </c>
      <c r="V809" s="74">
        <f t="shared" si="147"/>
        <v>31226</v>
      </c>
      <c r="W809" s="70">
        <f t="shared" si="152"/>
        <v>4614.8571040000006</v>
      </c>
      <c r="X809" s="70">
        <f t="shared" si="154"/>
        <v>3417.11</v>
      </c>
      <c r="Y809" s="70">
        <f t="shared" si="153"/>
        <v>23194.032895999997</v>
      </c>
    </row>
    <row r="810" spans="1:25" x14ac:dyDescent="0.3">
      <c r="A810" s="4">
        <v>786</v>
      </c>
      <c r="B810" s="54">
        <v>843</v>
      </c>
      <c r="C810" s="52" t="s">
        <v>2826</v>
      </c>
      <c r="D810" s="58" t="s">
        <v>940</v>
      </c>
      <c r="E810" s="7">
        <v>37773</v>
      </c>
      <c r="F810" s="5" t="str">
        <f t="shared" si="155"/>
        <v>SIEIPEJAL</v>
      </c>
      <c r="G810" s="6" t="s">
        <v>807</v>
      </c>
      <c r="H810" s="6" t="s">
        <v>938</v>
      </c>
      <c r="I810" s="6" t="s">
        <v>864</v>
      </c>
      <c r="J810" s="5" t="s">
        <v>39</v>
      </c>
      <c r="K810" s="5" t="str">
        <f t="shared" si="148"/>
        <v>1 2 22 4 PR24 89</v>
      </c>
      <c r="L810" s="21" t="s">
        <v>1030</v>
      </c>
      <c r="M810" s="22">
        <v>29714</v>
      </c>
      <c r="N810" s="22">
        <v>1465</v>
      </c>
      <c r="O810" s="22">
        <v>1087</v>
      </c>
      <c r="P810" s="22">
        <f t="shared" si="149"/>
        <v>32266</v>
      </c>
      <c r="Q810" s="22">
        <v>30414</v>
      </c>
      <c r="R810" s="22">
        <v>32966</v>
      </c>
      <c r="S810" s="22">
        <f t="shared" si="150"/>
        <v>700</v>
      </c>
      <c r="T810" s="76">
        <f t="shared" si="151"/>
        <v>2.3015716446373381E-2</v>
      </c>
      <c r="U810" s="64">
        <v>566</v>
      </c>
      <c r="V810" s="74">
        <f t="shared" si="147"/>
        <v>31367</v>
      </c>
      <c r="W810" s="70">
        <f t="shared" si="152"/>
        <v>4640.1243040000008</v>
      </c>
      <c r="X810" s="70">
        <f t="shared" si="154"/>
        <v>3417.11</v>
      </c>
      <c r="Y810" s="70">
        <f t="shared" si="153"/>
        <v>23309.765695999999</v>
      </c>
    </row>
    <row r="811" spans="1:25" x14ac:dyDescent="0.3">
      <c r="A811" s="4">
        <v>787</v>
      </c>
      <c r="B811" s="54">
        <v>1699</v>
      </c>
      <c r="C811" s="52" t="s">
        <v>2827</v>
      </c>
      <c r="D811" s="59" t="s">
        <v>941</v>
      </c>
      <c r="E811" s="7">
        <v>43147</v>
      </c>
      <c r="F811" s="5" t="str">
        <f t="shared" si="155"/>
        <v>STIPEJAL</v>
      </c>
      <c r="G811" s="6" t="s">
        <v>807</v>
      </c>
      <c r="H811" s="8" t="s">
        <v>938</v>
      </c>
      <c r="I811" s="8" t="s">
        <v>709</v>
      </c>
      <c r="J811" s="5" t="s">
        <v>39</v>
      </c>
      <c r="K811" s="5" t="str">
        <f t="shared" si="148"/>
        <v>1 2 22 4 PR24 89</v>
      </c>
      <c r="L811" s="21" t="s">
        <v>1030</v>
      </c>
      <c r="M811" s="22">
        <v>29714</v>
      </c>
      <c r="N811" s="22">
        <v>1465</v>
      </c>
      <c r="O811" s="22">
        <v>1087</v>
      </c>
      <c r="P811" s="22">
        <f t="shared" si="149"/>
        <v>32266</v>
      </c>
      <c r="Q811" s="22">
        <v>30414</v>
      </c>
      <c r="R811" s="22">
        <v>32966</v>
      </c>
      <c r="S811" s="22">
        <f t="shared" si="150"/>
        <v>700</v>
      </c>
      <c r="T811" s="76">
        <f t="shared" si="151"/>
        <v>2.3015716446373381E-2</v>
      </c>
      <c r="U811" s="64">
        <v>0</v>
      </c>
      <c r="V811" s="74">
        <f t="shared" si="147"/>
        <v>30801</v>
      </c>
      <c r="W811" s="70">
        <f t="shared" si="152"/>
        <v>4538.6971040000008</v>
      </c>
      <c r="X811" s="70">
        <f t="shared" si="154"/>
        <v>3417.11</v>
      </c>
      <c r="Y811" s="70">
        <f t="shared" si="153"/>
        <v>22845.192896</v>
      </c>
    </row>
    <row r="812" spans="1:25" x14ac:dyDescent="0.3">
      <c r="A812" s="4">
        <v>788</v>
      </c>
      <c r="B812" s="54">
        <v>1702</v>
      </c>
      <c r="C812" s="52" t="s">
        <v>2828</v>
      </c>
      <c r="D812" s="59" t="s">
        <v>942</v>
      </c>
      <c r="E812" s="7">
        <v>43147</v>
      </c>
      <c r="F812" s="5" t="str">
        <f t="shared" si="155"/>
        <v>STIPEJAL</v>
      </c>
      <c r="G812" s="6" t="s">
        <v>807</v>
      </c>
      <c r="H812" s="8" t="s">
        <v>938</v>
      </c>
      <c r="I812" s="8" t="s">
        <v>709</v>
      </c>
      <c r="J812" s="5" t="s">
        <v>39</v>
      </c>
      <c r="K812" s="5" t="str">
        <f t="shared" si="148"/>
        <v>1 2 22 4 PR24 89</v>
      </c>
      <c r="L812" s="21" t="s">
        <v>1030</v>
      </c>
      <c r="M812" s="22">
        <v>29714</v>
      </c>
      <c r="N812" s="22">
        <v>1465</v>
      </c>
      <c r="O812" s="22">
        <v>1087</v>
      </c>
      <c r="P812" s="22">
        <f t="shared" si="149"/>
        <v>32266</v>
      </c>
      <c r="Q812" s="22">
        <v>30414</v>
      </c>
      <c r="R812" s="22">
        <v>32966</v>
      </c>
      <c r="S812" s="22">
        <f t="shared" si="150"/>
        <v>700</v>
      </c>
      <c r="T812" s="76">
        <f t="shared" si="151"/>
        <v>2.3015716446373381E-2</v>
      </c>
      <c r="U812" s="64">
        <v>0</v>
      </c>
      <c r="V812" s="74">
        <f t="shared" si="147"/>
        <v>30801</v>
      </c>
      <c r="W812" s="70">
        <f t="shared" si="152"/>
        <v>4538.6971040000008</v>
      </c>
      <c r="X812" s="70">
        <f t="shared" si="154"/>
        <v>3417.11</v>
      </c>
      <c r="Y812" s="70">
        <f t="shared" si="153"/>
        <v>22845.192896</v>
      </c>
    </row>
    <row r="813" spans="1:25" x14ac:dyDescent="0.3">
      <c r="A813" s="4">
        <v>789</v>
      </c>
      <c r="B813" s="54">
        <v>1712</v>
      </c>
      <c r="C813" s="52" t="s">
        <v>2829</v>
      </c>
      <c r="D813" s="59" t="s">
        <v>943</v>
      </c>
      <c r="E813" s="7">
        <v>43147</v>
      </c>
      <c r="F813" s="5" t="str">
        <f t="shared" si="155"/>
        <v>STIPEJAL</v>
      </c>
      <c r="G813" s="6" t="s">
        <v>807</v>
      </c>
      <c r="H813" s="8" t="s">
        <v>938</v>
      </c>
      <c r="I813" s="8" t="s">
        <v>709</v>
      </c>
      <c r="J813" s="5" t="s">
        <v>39</v>
      </c>
      <c r="K813" s="5" t="str">
        <f t="shared" si="148"/>
        <v>1 2 22 4 PR24 89</v>
      </c>
      <c r="L813" s="21" t="s">
        <v>1030</v>
      </c>
      <c r="M813" s="22">
        <v>29714</v>
      </c>
      <c r="N813" s="22">
        <v>1465</v>
      </c>
      <c r="O813" s="22">
        <v>1087</v>
      </c>
      <c r="P813" s="22">
        <f t="shared" si="149"/>
        <v>32266</v>
      </c>
      <c r="Q813" s="22">
        <v>30414</v>
      </c>
      <c r="R813" s="22">
        <v>32966</v>
      </c>
      <c r="S813" s="22">
        <f t="shared" si="150"/>
        <v>700</v>
      </c>
      <c r="T813" s="76">
        <f t="shared" si="151"/>
        <v>2.3015716446373381E-2</v>
      </c>
      <c r="U813" s="64">
        <v>0</v>
      </c>
      <c r="V813" s="74">
        <f t="shared" si="147"/>
        <v>30801</v>
      </c>
      <c r="W813" s="70">
        <f t="shared" si="152"/>
        <v>4538.6971040000008</v>
      </c>
      <c r="X813" s="70">
        <f t="shared" si="154"/>
        <v>3417.11</v>
      </c>
      <c r="Y813" s="70">
        <f t="shared" si="153"/>
        <v>22845.192896</v>
      </c>
    </row>
    <row r="814" spans="1:25" x14ac:dyDescent="0.3">
      <c r="A814" s="4">
        <v>357</v>
      </c>
      <c r="B814" s="54">
        <v>2266</v>
      </c>
      <c r="C814" s="52" t="s">
        <v>2435</v>
      </c>
      <c r="D814" s="58" t="s">
        <v>473</v>
      </c>
      <c r="E814" s="7">
        <v>43556</v>
      </c>
      <c r="F814" s="5" t="str">
        <f t="shared" si="155"/>
        <v>N/A</v>
      </c>
      <c r="G814" s="8" t="s">
        <v>454</v>
      </c>
      <c r="H814" s="8" t="s">
        <v>515</v>
      </c>
      <c r="I814" s="8" t="s">
        <v>368</v>
      </c>
      <c r="J814" s="5" t="s">
        <v>19</v>
      </c>
      <c r="K814" s="5" t="str">
        <f t="shared" si="148"/>
        <v>1 1 07 2 PR07 95</v>
      </c>
      <c r="L814" s="21" t="s">
        <v>1210</v>
      </c>
      <c r="M814" s="22">
        <v>27024</v>
      </c>
      <c r="N814" s="22">
        <v>0</v>
      </c>
      <c r="O814" s="22">
        <v>0</v>
      </c>
      <c r="P814" s="22">
        <f t="shared" si="149"/>
        <v>27024</v>
      </c>
      <c r="Q814" s="22">
        <v>27624</v>
      </c>
      <c r="R814" s="22">
        <v>27624</v>
      </c>
      <c r="S814" s="22">
        <f t="shared" si="150"/>
        <v>600</v>
      </c>
      <c r="T814" s="76">
        <f t="shared" si="151"/>
        <v>2.1720243266724587E-2</v>
      </c>
      <c r="U814" s="64">
        <v>0</v>
      </c>
      <c r="V814" s="74">
        <f t="shared" si="147"/>
        <v>27024</v>
      </c>
      <c r="W814" s="70">
        <f t="shared" si="152"/>
        <v>3861.8587040000002</v>
      </c>
      <c r="X814" s="70">
        <v>0</v>
      </c>
      <c r="Y814" s="70">
        <f t="shared" si="153"/>
        <v>23162.141296000002</v>
      </c>
    </row>
    <row r="815" spans="1:25" x14ac:dyDescent="0.3">
      <c r="A815" s="4">
        <v>35</v>
      </c>
      <c r="B815" s="54">
        <v>2305</v>
      </c>
      <c r="C815" s="52" t="s">
        <v>2151</v>
      </c>
      <c r="D815" s="59" t="s">
        <v>74</v>
      </c>
      <c r="E815" s="7">
        <v>43725</v>
      </c>
      <c r="F815" s="5" t="str">
        <f t="shared" si="155"/>
        <v>N/A</v>
      </c>
      <c r="G815" s="8" t="s">
        <v>61</v>
      </c>
      <c r="H815" s="8" t="s">
        <v>62</v>
      </c>
      <c r="I815" s="8" t="s">
        <v>75</v>
      </c>
      <c r="J815" s="5" t="s">
        <v>19</v>
      </c>
      <c r="K815" s="5" t="str">
        <f t="shared" si="148"/>
        <v>1 1 02 2 PR10 69</v>
      </c>
      <c r="L815" s="21" t="s">
        <v>1030</v>
      </c>
      <c r="M815" s="22">
        <v>29714</v>
      </c>
      <c r="N815" s="22">
        <v>0</v>
      </c>
      <c r="O815" s="22">
        <v>0</v>
      </c>
      <c r="P815" s="22">
        <f t="shared" si="149"/>
        <v>29714</v>
      </c>
      <c r="Q815" s="22">
        <v>30314</v>
      </c>
      <c r="R815" s="22">
        <v>30314</v>
      </c>
      <c r="S815" s="22">
        <f t="shared" si="150"/>
        <v>600</v>
      </c>
      <c r="T815" s="76">
        <f t="shared" si="151"/>
        <v>1.9792834993732269E-2</v>
      </c>
      <c r="U815" s="64">
        <v>0</v>
      </c>
      <c r="V815" s="74">
        <f t="shared" si="147"/>
        <v>29714</v>
      </c>
      <c r="W815" s="70">
        <f t="shared" si="152"/>
        <v>4343.906704</v>
      </c>
      <c r="X815" s="70">
        <v>0</v>
      </c>
      <c r="Y815" s="70">
        <f t="shared" si="153"/>
        <v>25370.093295999999</v>
      </c>
    </row>
    <row r="816" spans="1:25" x14ac:dyDescent="0.3">
      <c r="A816" s="4">
        <v>345</v>
      </c>
      <c r="B816" s="54">
        <v>1397</v>
      </c>
      <c r="C816" s="52" t="s">
        <v>2423</v>
      </c>
      <c r="D816" s="58" t="s">
        <v>456</v>
      </c>
      <c r="E816" s="7">
        <v>43497</v>
      </c>
      <c r="F816" s="5" t="str">
        <f t="shared" si="155"/>
        <v>N/A</v>
      </c>
      <c r="G816" s="8" t="s">
        <v>454</v>
      </c>
      <c r="H816" s="8" t="s">
        <v>515</v>
      </c>
      <c r="I816" s="8" t="s">
        <v>21</v>
      </c>
      <c r="J816" s="5" t="s">
        <v>19</v>
      </c>
      <c r="K816" s="5" t="str">
        <f t="shared" si="148"/>
        <v>1 1 07 2 PR07 95</v>
      </c>
      <c r="L816" s="21" t="s">
        <v>1030</v>
      </c>
      <c r="M816" s="22">
        <v>29714</v>
      </c>
      <c r="N816" s="22">
        <v>0</v>
      </c>
      <c r="O816" s="22">
        <v>0</v>
      </c>
      <c r="P816" s="22">
        <f t="shared" si="149"/>
        <v>29714</v>
      </c>
      <c r="Q816" s="22">
        <v>30314</v>
      </c>
      <c r="R816" s="22">
        <v>30314</v>
      </c>
      <c r="S816" s="22">
        <f t="shared" si="150"/>
        <v>600</v>
      </c>
      <c r="T816" s="76">
        <f t="shared" si="151"/>
        <v>1.9792834993732269E-2</v>
      </c>
      <c r="U816" s="64">
        <v>0</v>
      </c>
      <c r="V816" s="74">
        <f t="shared" si="147"/>
        <v>29714</v>
      </c>
      <c r="W816" s="70">
        <f t="shared" si="152"/>
        <v>4343.906704</v>
      </c>
      <c r="X816" s="70">
        <v>0</v>
      </c>
      <c r="Y816" s="70">
        <f t="shared" si="153"/>
        <v>25370.093295999999</v>
      </c>
    </row>
    <row r="817" spans="1:25" x14ac:dyDescent="0.3">
      <c r="A817" s="4">
        <v>698</v>
      </c>
      <c r="B817" s="54">
        <v>2192</v>
      </c>
      <c r="C817" s="52" t="s">
        <v>2756</v>
      </c>
      <c r="D817" s="59" t="s">
        <v>866</v>
      </c>
      <c r="E817" s="7">
        <v>43467</v>
      </c>
      <c r="F817" s="5" t="str">
        <f t="shared" si="155"/>
        <v>N/A</v>
      </c>
      <c r="G817" s="6" t="s">
        <v>807</v>
      </c>
      <c r="H817" s="6" t="s">
        <v>852</v>
      </c>
      <c r="I817" s="8" t="s">
        <v>709</v>
      </c>
      <c r="J817" s="5" t="s">
        <v>19</v>
      </c>
      <c r="K817" s="5" t="str">
        <f t="shared" si="148"/>
        <v>1 2 22 4 PR24 23</v>
      </c>
      <c r="L817" s="21" t="s">
        <v>1030</v>
      </c>
      <c r="M817" s="22">
        <v>29714</v>
      </c>
      <c r="N817" s="22">
        <v>0</v>
      </c>
      <c r="O817" s="22">
        <v>0</v>
      </c>
      <c r="P817" s="22">
        <f t="shared" si="149"/>
        <v>29714</v>
      </c>
      <c r="Q817" s="22">
        <v>30314</v>
      </c>
      <c r="R817" s="22">
        <v>30314</v>
      </c>
      <c r="S817" s="22">
        <f t="shared" si="150"/>
        <v>600</v>
      </c>
      <c r="T817" s="76">
        <f t="shared" si="151"/>
        <v>1.9792834993732269E-2</v>
      </c>
      <c r="U817" s="64">
        <v>0</v>
      </c>
      <c r="V817" s="74">
        <f t="shared" si="147"/>
        <v>29714</v>
      </c>
      <c r="W817" s="70">
        <f t="shared" si="152"/>
        <v>4343.906704</v>
      </c>
      <c r="X817" s="70">
        <v>0</v>
      </c>
      <c r="Y817" s="70">
        <f t="shared" si="153"/>
        <v>25370.093295999999</v>
      </c>
    </row>
    <row r="818" spans="1:25" x14ac:dyDescent="0.3">
      <c r="A818" s="4">
        <v>699</v>
      </c>
      <c r="B818" s="54">
        <v>1822</v>
      </c>
      <c r="C818" s="52" t="s">
        <v>2757</v>
      </c>
      <c r="D818" s="59" t="s">
        <v>867</v>
      </c>
      <c r="E818" s="7">
        <v>42156</v>
      </c>
      <c r="F818" s="5" t="str">
        <f t="shared" si="155"/>
        <v>N/A</v>
      </c>
      <c r="G818" s="6" t="s">
        <v>807</v>
      </c>
      <c r="H818" s="6" t="s">
        <v>852</v>
      </c>
      <c r="I818" s="8" t="s">
        <v>709</v>
      </c>
      <c r="J818" s="5" t="s">
        <v>19</v>
      </c>
      <c r="K818" s="5" t="str">
        <f t="shared" si="148"/>
        <v>1 2 22 4 PR24 23</v>
      </c>
      <c r="L818" s="21" t="s">
        <v>1030</v>
      </c>
      <c r="M818" s="22">
        <v>29714</v>
      </c>
      <c r="N818" s="22">
        <v>0</v>
      </c>
      <c r="O818" s="22">
        <v>0</v>
      </c>
      <c r="P818" s="22">
        <f t="shared" si="149"/>
        <v>29714</v>
      </c>
      <c r="Q818" s="22">
        <v>30314</v>
      </c>
      <c r="R818" s="22">
        <v>30314</v>
      </c>
      <c r="S818" s="22">
        <f t="shared" si="150"/>
        <v>600</v>
      </c>
      <c r="T818" s="76">
        <f t="shared" si="151"/>
        <v>1.9792834993732269E-2</v>
      </c>
      <c r="U818" s="64">
        <v>0</v>
      </c>
      <c r="V818" s="74">
        <f t="shared" si="147"/>
        <v>29714</v>
      </c>
      <c r="W818" s="70">
        <f t="shared" si="152"/>
        <v>4343.906704</v>
      </c>
      <c r="X818" s="70">
        <v>0</v>
      </c>
      <c r="Y818" s="70">
        <f t="shared" si="153"/>
        <v>25370.093295999999</v>
      </c>
    </row>
    <row r="819" spans="1:25" x14ac:dyDescent="0.3">
      <c r="A819" s="4">
        <v>700</v>
      </c>
      <c r="B819" s="54">
        <v>1760</v>
      </c>
      <c r="C819" s="52" t="s">
        <v>2758</v>
      </c>
      <c r="D819" s="59" t="s">
        <v>868</v>
      </c>
      <c r="E819" s="7">
        <v>41913</v>
      </c>
      <c r="F819" s="5" t="str">
        <f t="shared" si="155"/>
        <v>N/A</v>
      </c>
      <c r="G819" s="6" t="s">
        <v>807</v>
      </c>
      <c r="H819" s="6" t="s">
        <v>852</v>
      </c>
      <c r="I819" s="8" t="s">
        <v>709</v>
      </c>
      <c r="J819" s="5" t="s">
        <v>19</v>
      </c>
      <c r="K819" s="5" t="str">
        <f t="shared" si="148"/>
        <v>1 2 22 4 PR24 23</v>
      </c>
      <c r="L819" s="21" t="s">
        <v>1030</v>
      </c>
      <c r="M819" s="22">
        <v>29714</v>
      </c>
      <c r="N819" s="22">
        <v>0</v>
      </c>
      <c r="O819" s="22">
        <v>0</v>
      </c>
      <c r="P819" s="22">
        <f t="shared" si="149"/>
        <v>29714</v>
      </c>
      <c r="Q819" s="22">
        <v>30314</v>
      </c>
      <c r="R819" s="22">
        <v>30314</v>
      </c>
      <c r="S819" s="22">
        <f t="shared" si="150"/>
        <v>600</v>
      </c>
      <c r="T819" s="76">
        <f t="shared" si="151"/>
        <v>1.9792834993732269E-2</v>
      </c>
      <c r="U819" s="64">
        <v>0</v>
      </c>
      <c r="V819" s="74">
        <f t="shared" si="147"/>
        <v>29714</v>
      </c>
      <c r="W819" s="70">
        <f t="shared" si="152"/>
        <v>4343.906704</v>
      </c>
      <c r="X819" s="70">
        <v>0</v>
      </c>
      <c r="Y819" s="70">
        <f t="shared" si="153"/>
        <v>25370.093295999999</v>
      </c>
    </row>
    <row r="820" spans="1:25" x14ac:dyDescent="0.3">
      <c r="A820" s="4">
        <v>701</v>
      </c>
      <c r="B820" s="54">
        <v>2044</v>
      </c>
      <c r="C820" s="52" t="s">
        <v>2759</v>
      </c>
      <c r="D820" s="58" t="s">
        <v>1977</v>
      </c>
      <c r="E820" s="7">
        <v>44060</v>
      </c>
      <c r="F820" s="5" t="s">
        <v>10</v>
      </c>
      <c r="G820" s="6" t="s">
        <v>807</v>
      </c>
      <c r="H820" s="6" t="s">
        <v>852</v>
      </c>
      <c r="I820" s="8" t="s">
        <v>709</v>
      </c>
      <c r="J820" s="5" t="s">
        <v>19</v>
      </c>
      <c r="K820" s="5" t="str">
        <f t="shared" si="148"/>
        <v>1 2 22 4 PR24 23</v>
      </c>
      <c r="L820" s="21" t="s">
        <v>1030</v>
      </c>
      <c r="M820" s="22">
        <v>29714</v>
      </c>
      <c r="N820" s="22">
        <v>0</v>
      </c>
      <c r="O820" s="22">
        <v>0</v>
      </c>
      <c r="P820" s="22">
        <f t="shared" si="149"/>
        <v>29714</v>
      </c>
      <c r="Q820" s="22">
        <v>30314</v>
      </c>
      <c r="R820" s="22">
        <v>30314</v>
      </c>
      <c r="S820" s="22">
        <f t="shared" si="150"/>
        <v>600</v>
      </c>
      <c r="T820" s="76">
        <f t="shared" si="151"/>
        <v>1.9792834993732269E-2</v>
      </c>
      <c r="U820" s="64">
        <v>0</v>
      </c>
      <c r="V820" s="74">
        <f t="shared" si="147"/>
        <v>29714</v>
      </c>
      <c r="W820" s="70">
        <f t="shared" si="152"/>
        <v>4343.906704</v>
      </c>
      <c r="X820" s="70">
        <v>0</v>
      </c>
      <c r="Y820" s="70">
        <f t="shared" si="153"/>
        <v>25370.093295999999</v>
      </c>
    </row>
    <row r="821" spans="1:25" x14ac:dyDescent="0.3">
      <c r="A821" s="4">
        <v>702</v>
      </c>
      <c r="B821" s="54">
        <v>1891</v>
      </c>
      <c r="C821" s="52" t="s">
        <v>2760</v>
      </c>
      <c r="D821" s="58" t="s">
        <v>1978</v>
      </c>
      <c r="E821" s="7">
        <v>44060</v>
      </c>
      <c r="F821" s="5" t="s">
        <v>10</v>
      </c>
      <c r="G821" s="6" t="s">
        <v>807</v>
      </c>
      <c r="H821" s="6" t="s">
        <v>852</v>
      </c>
      <c r="I821" s="8" t="s">
        <v>709</v>
      </c>
      <c r="J821" s="5" t="s">
        <v>19</v>
      </c>
      <c r="K821" s="5" t="str">
        <f t="shared" si="148"/>
        <v>1 2 22 4 PR24 23</v>
      </c>
      <c r="L821" s="21" t="s">
        <v>1030</v>
      </c>
      <c r="M821" s="22">
        <v>29714</v>
      </c>
      <c r="N821" s="22">
        <v>0</v>
      </c>
      <c r="O821" s="22">
        <v>0</v>
      </c>
      <c r="P821" s="22">
        <f t="shared" si="149"/>
        <v>29714</v>
      </c>
      <c r="Q821" s="22">
        <v>30314</v>
      </c>
      <c r="R821" s="22">
        <v>30314</v>
      </c>
      <c r="S821" s="22">
        <f t="shared" si="150"/>
        <v>600</v>
      </c>
      <c r="T821" s="76">
        <f t="shared" si="151"/>
        <v>1.9792834993732269E-2</v>
      </c>
      <c r="U821" s="64">
        <v>0</v>
      </c>
      <c r="V821" s="74">
        <f t="shared" si="147"/>
        <v>29714</v>
      </c>
      <c r="W821" s="70">
        <f t="shared" si="152"/>
        <v>4343.906704</v>
      </c>
      <c r="X821" s="70">
        <v>0</v>
      </c>
      <c r="Y821" s="70">
        <f t="shared" si="153"/>
        <v>25370.093295999999</v>
      </c>
    </row>
    <row r="822" spans="1:25" x14ac:dyDescent="0.3">
      <c r="A822" s="4">
        <v>703</v>
      </c>
      <c r="B822" s="54">
        <v>2397</v>
      </c>
      <c r="C822" s="72" t="s">
        <v>2055</v>
      </c>
      <c r="D822" s="58" t="s">
        <v>2020</v>
      </c>
      <c r="E822" s="7">
        <v>44209</v>
      </c>
      <c r="F822" s="5" t="s">
        <v>10</v>
      </c>
      <c r="G822" s="6" t="s">
        <v>807</v>
      </c>
      <c r="H822" s="6" t="s">
        <v>852</v>
      </c>
      <c r="I822" s="8" t="s">
        <v>709</v>
      </c>
      <c r="J822" s="5" t="s">
        <v>19</v>
      </c>
      <c r="K822" s="5" t="str">
        <f t="shared" si="148"/>
        <v>1 2 22 4 PR24 23</v>
      </c>
      <c r="L822" s="21" t="s">
        <v>1030</v>
      </c>
      <c r="M822" s="22">
        <v>29714</v>
      </c>
      <c r="N822" s="22">
        <v>0</v>
      </c>
      <c r="O822" s="22">
        <v>0</v>
      </c>
      <c r="P822" s="22">
        <f t="shared" si="149"/>
        <v>29714</v>
      </c>
      <c r="Q822" s="22">
        <v>30314</v>
      </c>
      <c r="R822" s="22">
        <v>30314</v>
      </c>
      <c r="S822" s="22">
        <f t="shared" si="150"/>
        <v>600</v>
      </c>
      <c r="T822" s="76">
        <f t="shared" si="151"/>
        <v>1.9792834993732269E-2</v>
      </c>
      <c r="U822" s="64">
        <v>0</v>
      </c>
      <c r="V822" s="74">
        <f t="shared" si="147"/>
        <v>29714</v>
      </c>
      <c r="W822" s="70">
        <f t="shared" si="152"/>
        <v>4343.906704</v>
      </c>
      <c r="X822" s="70">
        <v>0</v>
      </c>
      <c r="Y822" s="70">
        <f t="shared" si="153"/>
        <v>25370.093295999999</v>
      </c>
    </row>
    <row r="823" spans="1:25" x14ac:dyDescent="0.3">
      <c r="A823" s="4">
        <v>704</v>
      </c>
      <c r="B823" s="54">
        <v>2025</v>
      </c>
      <c r="C823" s="72" t="s">
        <v>2056</v>
      </c>
      <c r="D823" s="58" t="s">
        <v>2021</v>
      </c>
      <c r="E823" s="7">
        <v>44214</v>
      </c>
      <c r="F823" s="5" t="s">
        <v>10</v>
      </c>
      <c r="G823" s="6" t="s">
        <v>807</v>
      </c>
      <c r="H823" s="6" t="s">
        <v>852</v>
      </c>
      <c r="I823" s="8" t="s">
        <v>709</v>
      </c>
      <c r="J823" s="5" t="s">
        <v>19</v>
      </c>
      <c r="K823" s="5" t="str">
        <f t="shared" si="148"/>
        <v>1 2 22 4 PR24 23</v>
      </c>
      <c r="L823" s="21" t="s">
        <v>1030</v>
      </c>
      <c r="M823" s="22">
        <v>29714</v>
      </c>
      <c r="N823" s="22">
        <v>0</v>
      </c>
      <c r="O823" s="22">
        <v>0</v>
      </c>
      <c r="P823" s="22">
        <f t="shared" si="149"/>
        <v>29714</v>
      </c>
      <c r="Q823" s="22">
        <v>30314</v>
      </c>
      <c r="R823" s="22">
        <v>30314</v>
      </c>
      <c r="S823" s="22">
        <f t="shared" si="150"/>
        <v>600</v>
      </c>
      <c r="T823" s="76">
        <f t="shared" si="151"/>
        <v>1.9792834993732269E-2</v>
      </c>
      <c r="U823" s="64">
        <v>0</v>
      </c>
      <c r="V823" s="74">
        <f t="shared" si="147"/>
        <v>29714</v>
      </c>
      <c r="W823" s="70">
        <f t="shared" si="152"/>
        <v>4343.906704</v>
      </c>
      <c r="X823" s="70">
        <v>0</v>
      </c>
      <c r="Y823" s="70">
        <f t="shared" si="153"/>
        <v>25370.093295999999</v>
      </c>
    </row>
    <row r="824" spans="1:25" x14ac:dyDescent="0.3">
      <c r="A824" s="4">
        <v>705</v>
      </c>
      <c r="B824" s="54">
        <v>2367</v>
      </c>
      <c r="C824" s="72" t="s">
        <v>2057</v>
      </c>
      <c r="D824" s="58" t="s">
        <v>2024</v>
      </c>
      <c r="E824" s="7">
        <v>44221</v>
      </c>
      <c r="F824" s="5" t="s">
        <v>10</v>
      </c>
      <c r="G824" s="6" t="s">
        <v>807</v>
      </c>
      <c r="H824" s="6" t="s">
        <v>852</v>
      </c>
      <c r="I824" s="8" t="s">
        <v>709</v>
      </c>
      <c r="J824" s="5" t="s">
        <v>19</v>
      </c>
      <c r="K824" s="5" t="str">
        <f t="shared" si="148"/>
        <v>1 2 22 4 PR24 23</v>
      </c>
      <c r="L824" s="21" t="s">
        <v>1030</v>
      </c>
      <c r="M824" s="22">
        <v>29714</v>
      </c>
      <c r="N824" s="22">
        <v>0</v>
      </c>
      <c r="O824" s="22">
        <v>0</v>
      </c>
      <c r="P824" s="22">
        <f t="shared" si="149"/>
        <v>29714</v>
      </c>
      <c r="Q824" s="22">
        <v>30314</v>
      </c>
      <c r="R824" s="22">
        <v>30314</v>
      </c>
      <c r="S824" s="22">
        <f t="shared" si="150"/>
        <v>600</v>
      </c>
      <c r="T824" s="76">
        <f t="shared" si="151"/>
        <v>1.9792834993732269E-2</v>
      </c>
      <c r="U824" s="64">
        <v>0</v>
      </c>
      <c r="V824" s="74">
        <f t="shared" si="147"/>
        <v>29714</v>
      </c>
      <c r="W824" s="70">
        <f t="shared" si="152"/>
        <v>4343.906704</v>
      </c>
      <c r="X824" s="70">
        <v>0</v>
      </c>
      <c r="Y824" s="70">
        <f t="shared" si="153"/>
        <v>25370.093295999999</v>
      </c>
    </row>
    <row r="825" spans="1:25" x14ac:dyDescent="0.3">
      <c r="A825" s="4">
        <v>706</v>
      </c>
      <c r="B825" s="54">
        <v>2415</v>
      </c>
      <c r="C825" s="72" t="s">
        <v>2058</v>
      </c>
      <c r="D825" s="58" t="s">
        <v>2030</v>
      </c>
      <c r="E825" s="7">
        <v>44261</v>
      </c>
      <c r="F825" s="5" t="s">
        <v>10</v>
      </c>
      <c r="G825" s="6" t="s">
        <v>807</v>
      </c>
      <c r="H825" s="6" t="s">
        <v>852</v>
      </c>
      <c r="I825" s="8" t="s">
        <v>709</v>
      </c>
      <c r="J825" s="5" t="s">
        <v>19</v>
      </c>
      <c r="K825" s="5" t="str">
        <f t="shared" si="148"/>
        <v>1 2 22 4 PR24 23</v>
      </c>
      <c r="L825" s="21" t="s">
        <v>1030</v>
      </c>
      <c r="M825" s="22">
        <v>29714</v>
      </c>
      <c r="N825" s="22">
        <v>0</v>
      </c>
      <c r="O825" s="22">
        <v>0</v>
      </c>
      <c r="P825" s="22">
        <f t="shared" si="149"/>
        <v>29714</v>
      </c>
      <c r="Q825" s="22">
        <v>30314</v>
      </c>
      <c r="R825" s="22">
        <v>30314</v>
      </c>
      <c r="S825" s="22">
        <f t="shared" si="150"/>
        <v>600</v>
      </c>
      <c r="T825" s="76">
        <f t="shared" si="151"/>
        <v>1.9792834993732269E-2</v>
      </c>
      <c r="U825" s="64">
        <v>0</v>
      </c>
      <c r="V825" s="74">
        <f t="shared" si="147"/>
        <v>29714</v>
      </c>
      <c r="W825" s="70">
        <f t="shared" si="152"/>
        <v>4343.906704</v>
      </c>
      <c r="X825" s="70">
        <v>0</v>
      </c>
      <c r="Y825" s="70">
        <f t="shared" si="153"/>
        <v>25370.093295999999</v>
      </c>
    </row>
    <row r="826" spans="1:25" x14ac:dyDescent="0.3">
      <c r="A826" s="4">
        <v>707</v>
      </c>
      <c r="B826" s="54">
        <v>2414</v>
      </c>
      <c r="C826" s="72" t="s">
        <v>2059</v>
      </c>
      <c r="D826" s="58" t="s">
        <v>2031</v>
      </c>
      <c r="E826" s="7">
        <v>44261</v>
      </c>
      <c r="F826" s="5" t="s">
        <v>10</v>
      </c>
      <c r="G826" s="6" t="s">
        <v>807</v>
      </c>
      <c r="H826" s="6" t="s">
        <v>852</v>
      </c>
      <c r="I826" s="8" t="s">
        <v>709</v>
      </c>
      <c r="J826" s="5" t="s">
        <v>19</v>
      </c>
      <c r="K826" s="5" t="str">
        <f t="shared" si="148"/>
        <v>1 2 22 4 PR24 23</v>
      </c>
      <c r="L826" s="21" t="s">
        <v>1030</v>
      </c>
      <c r="M826" s="22">
        <v>29714</v>
      </c>
      <c r="N826" s="22">
        <v>0</v>
      </c>
      <c r="O826" s="22">
        <v>0</v>
      </c>
      <c r="P826" s="22">
        <f t="shared" si="149"/>
        <v>29714</v>
      </c>
      <c r="Q826" s="22">
        <v>30314</v>
      </c>
      <c r="R826" s="22">
        <v>30314</v>
      </c>
      <c r="S826" s="22">
        <f t="shared" si="150"/>
        <v>600</v>
      </c>
      <c r="T826" s="76">
        <f t="shared" si="151"/>
        <v>1.9792834993732269E-2</v>
      </c>
      <c r="U826" s="64">
        <v>0</v>
      </c>
      <c r="V826" s="74">
        <f t="shared" si="147"/>
        <v>29714</v>
      </c>
      <c r="W826" s="70">
        <f t="shared" si="152"/>
        <v>4343.906704</v>
      </c>
      <c r="X826" s="70">
        <v>0</v>
      </c>
      <c r="Y826" s="70">
        <f t="shared" si="153"/>
        <v>25370.093295999999</v>
      </c>
    </row>
    <row r="827" spans="1:25" x14ac:dyDescent="0.3">
      <c r="A827" s="4">
        <v>752</v>
      </c>
      <c r="B827" s="54">
        <v>2342</v>
      </c>
      <c r="C827" s="52" t="s">
        <v>2798</v>
      </c>
      <c r="D827" s="59" t="s">
        <v>1957</v>
      </c>
      <c r="E827" s="7">
        <v>43967</v>
      </c>
      <c r="F827" s="5" t="str">
        <f>IFERROR(VLOOKUP(B827,SINDICATO,5,FALSE),"N/A")</f>
        <v>N/A</v>
      </c>
      <c r="G827" s="6" t="s">
        <v>807</v>
      </c>
      <c r="H827" s="8" t="s">
        <v>908</v>
      </c>
      <c r="I827" s="8" t="s">
        <v>709</v>
      </c>
      <c r="J827" s="5" t="s">
        <v>19</v>
      </c>
      <c r="K827" s="5" t="str">
        <f t="shared" si="148"/>
        <v>1 2 22 4 PR24 24</v>
      </c>
      <c r="L827" s="21" t="s">
        <v>1030</v>
      </c>
      <c r="M827" s="22">
        <v>29714</v>
      </c>
      <c r="N827" s="22">
        <v>0</v>
      </c>
      <c r="O827" s="22">
        <v>0</v>
      </c>
      <c r="P827" s="22">
        <f t="shared" si="149"/>
        <v>29714</v>
      </c>
      <c r="Q827" s="22">
        <v>30314</v>
      </c>
      <c r="R827" s="22">
        <v>30314</v>
      </c>
      <c r="S827" s="22">
        <f t="shared" si="150"/>
        <v>600</v>
      </c>
      <c r="T827" s="76">
        <f t="shared" si="151"/>
        <v>1.9792834993732269E-2</v>
      </c>
      <c r="U827" s="64">
        <v>0</v>
      </c>
      <c r="V827" s="74">
        <f t="shared" si="147"/>
        <v>29714</v>
      </c>
      <c r="W827" s="70">
        <f t="shared" si="152"/>
        <v>4343.906704</v>
      </c>
      <c r="X827" s="70">
        <v>0</v>
      </c>
      <c r="Y827" s="70">
        <f t="shared" si="153"/>
        <v>25370.093295999999</v>
      </c>
    </row>
    <row r="828" spans="1:25" x14ac:dyDescent="0.3">
      <c r="A828" s="4">
        <v>753</v>
      </c>
      <c r="B828" s="54">
        <v>1619</v>
      </c>
      <c r="C828" s="52" t="s">
        <v>2799</v>
      </c>
      <c r="D828" s="59" t="s">
        <v>916</v>
      </c>
      <c r="E828" s="7">
        <v>41563</v>
      </c>
      <c r="F828" s="5" t="str">
        <f>IFERROR(VLOOKUP(B828,SINDICATO,5,FALSE),"N/A")</f>
        <v>N/A</v>
      </c>
      <c r="G828" s="6" t="s">
        <v>807</v>
      </c>
      <c r="H828" s="8" t="s">
        <v>908</v>
      </c>
      <c r="I828" s="8" t="s">
        <v>709</v>
      </c>
      <c r="J828" s="5" t="s">
        <v>19</v>
      </c>
      <c r="K828" s="5" t="str">
        <f t="shared" si="148"/>
        <v>1 2 22 4 PR24 24</v>
      </c>
      <c r="L828" s="21" t="s">
        <v>1030</v>
      </c>
      <c r="M828" s="22">
        <v>29714</v>
      </c>
      <c r="N828" s="22">
        <v>0</v>
      </c>
      <c r="O828" s="22">
        <v>0</v>
      </c>
      <c r="P828" s="22">
        <f t="shared" si="149"/>
        <v>29714</v>
      </c>
      <c r="Q828" s="22">
        <v>30314</v>
      </c>
      <c r="R828" s="22">
        <v>30314</v>
      </c>
      <c r="S828" s="22">
        <f t="shared" si="150"/>
        <v>600</v>
      </c>
      <c r="T828" s="76">
        <f t="shared" si="151"/>
        <v>1.9792834993732269E-2</v>
      </c>
      <c r="U828" s="64">
        <v>0</v>
      </c>
      <c r="V828" s="74">
        <f t="shared" si="147"/>
        <v>29714</v>
      </c>
      <c r="W828" s="70">
        <f t="shared" si="152"/>
        <v>4343.906704</v>
      </c>
      <c r="X828" s="70">
        <v>0</v>
      </c>
      <c r="Y828" s="70">
        <f t="shared" si="153"/>
        <v>25370.093295999999</v>
      </c>
    </row>
    <row r="829" spans="1:25" x14ac:dyDescent="0.3">
      <c r="A829" s="4">
        <v>754</v>
      </c>
      <c r="B829" s="54">
        <v>2341</v>
      </c>
      <c r="C829" s="52" t="s">
        <v>2800</v>
      </c>
      <c r="D829" s="58" t="s">
        <v>1958</v>
      </c>
      <c r="E829" s="7">
        <v>43955</v>
      </c>
      <c r="F829" s="5" t="s">
        <v>10</v>
      </c>
      <c r="G829" s="6" t="s">
        <v>807</v>
      </c>
      <c r="H829" s="8" t="s">
        <v>908</v>
      </c>
      <c r="I829" s="8" t="s">
        <v>709</v>
      </c>
      <c r="J829" s="5" t="s">
        <v>19</v>
      </c>
      <c r="K829" s="5" t="str">
        <f t="shared" si="148"/>
        <v>1 2 22 4 PR24 24</v>
      </c>
      <c r="L829" s="21" t="s">
        <v>1030</v>
      </c>
      <c r="M829" s="22">
        <v>29714</v>
      </c>
      <c r="N829" s="22">
        <v>0</v>
      </c>
      <c r="O829" s="22">
        <v>0</v>
      </c>
      <c r="P829" s="22">
        <f t="shared" si="149"/>
        <v>29714</v>
      </c>
      <c r="Q829" s="22">
        <v>30314</v>
      </c>
      <c r="R829" s="22">
        <v>30314</v>
      </c>
      <c r="S829" s="22">
        <f t="shared" si="150"/>
        <v>600</v>
      </c>
      <c r="T829" s="76">
        <f t="shared" si="151"/>
        <v>1.9792834993732269E-2</v>
      </c>
      <c r="U829" s="64">
        <v>0</v>
      </c>
      <c r="V829" s="74">
        <f t="shared" si="147"/>
        <v>29714</v>
      </c>
      <c r="W829" s="70">
        <f t="shared" si="152"/>
        <v>4343.906704</v>
      </c>
      <c r="X829" s="70">
        <v>0</v>
      </c>
      <c r="Y829" s="70">
        <f t="shared" si="153"/>
        <v>25370.093295999999</v>
      </c>
    </row>
    <row r="830" spans="1:25" x14ac:dyDescent="0.3">
      <c r="A830" s="4">
        <v>755</v>
      </c>
      <c r="B830" s="54">
        <v>2343</v>
      </c>
      <c r="C830" s="52" t="s">
        <v>2801</v>
      </c>
      <c r="D830" s="58" t="s">
        <v>1961</v>
      </c>
      <c r="E830" s="7">
        <v>43969</v>
      </c>
      <c r="F830" s="5" t="s">
        <v>10</v>
      </c>
      <c r="G830" s="6" t="s">
        <v>807</v>
      </c>
      <c r="H830" s="8" t="s">
        <v>908</v>
      </c>
      <c r="I830" s="8" t="s">
        <v>709</v>
      </c>
      <c r="J830" s="5" t="s">
        <v>19</v>
      </c>
      <c r="K830" s="5" t="str">
        <f t="shared" si="148"/>
        <v>1 2 22 4 PR24 24</v>
      </c>
      <c r="L830" s="21" t="s">
        <v>1030</v>
      </c>
      <c r="M830" s="22">
        <v>29714</v>
      </c>
      <c r="N830" s="22">
        <v>0</v>
      </c>
      <c r="O830" s="22">
        <v>0</v>
      </c>
      <c r="P830" s="22">
        <f t="shared" si="149"/>
        <v>29714</v>
      </c>
      <c r="Q830" s="22">
        <v>30314</v>
      </c>
      <c r="R830" s="22">
        <v>30314</v>
      </c>
      <c r="S830" s="22">
        <f t="shared" si="150"/>
        <v>600</v>
      </c>
      <c r="T830" s="76">
        <f t="shared" si="151"/>
        <v>1.9792834993732269E-2</v>
      </c>
      <c r="U830" s="64">
        <v>0</v>
      </c>
      <c r="V830" s="74">
        <f t="shared" si="147"/>
        <v>29714</v>
      </c>
      <c r="W830" s="70">
        <f t="shared" si="152"/>
        <v>4343.906704</v>
      </c>
      <c r="X830" s="70">
        <v>0</v>
      </c>
      <c r="Y830" s="70">
        <f t="shared" si="153"/>
        <v>25370.093295999999</v>
      </c>
    </row>
    <row r="831" spans="1:25" x14ac:dyDescent="0.3">
      <c r="A831" s="4">
        <v>756</v>
      </c>
      <c r="B831" s="54">
        <v>2331</v>
      </c>
      <c r="C831" s="52" t="s">
        <v>2802</v>
      </c>
      <c r="D831" s="58" t="s">
        <v>1981</v>
      </c>
      <c r="E831" s="7">
        <v>44075</v>
      </c>
      <c r="F831" s="5" t="s">
        <v>10</v>
      </c>
      <c r="G831" s="6" t="s">
        <v>807</v>
      </c>
      <c r="H831" s="8" t="s">
        <v>908</v>
      </c>
      <c r="I831" s="8" t="s">
        <v>709</v>
      </c>
      <c r="J831" s="5" t="s">
        <v>19</v>
      </c>
      <c r="K831" s="5" t="str">
        <f t="shared" si="148"/>
        <v>1 2 22 4 PR24 24</v>
      </c>
      <c r="L831" s="21" t="s">
        <v>1030</v>
      </c>
      <c r="M831" s="22">
        <v>29714</v>
      </c>
      <c r="N831" s="22">
        <v>0</v>
      </c>
      <c r="O831" s="22">
        <v>0</v>
      </c>
      <c r="P831" s="22">
        <f t="shared" si="149"/>
        <v>29714</v>
      </c>
      <c r="Q831" s="22">
        <v>30314</v>
      </c>
      <c r="R831" s="22">
        <v>30314</v>
      </c>
      <c r="S831" s="22">
        <f t="shared" si="150"/>
        <v>600</v>
      </c>
      <c r="T831" s="76">
        <f t="shared" si="151"/>
        <v>1.9792834993732269E-2</v>
      </c>
      <c r="U831" s="64">
        <v>0</v>
      </c>
      <c r="V831" s="74">
        <f t="shared" si="147"/>
        <v>29714</v>
      </c>
      <c r="W831" s="70">
        <f t="shared" si="152"/>
        <v>4343.906704</v>
      </c>
      <c r="X831" s="70">
        <v>0</v>
      </c>
      <c r="Y831" s="70">
        <f t="shared" si="153"/>
        <v>25370.093295999999</v>
      </c>
    </row>
    <row r="832" spans="1:25" x14ac:dyDescent="0.3">
      <c r="A832" s="4">
        <v>757</v>
      </c>
      <c r="B832" s="54">
        <v>2067</v>
      </c>
      <c r="C832" s="72" t="s">
        <v>2063</v>
      </c>
      <c r="D832" s="58" t="s">
        <v>2023</v>
      </c>
      <c r="E832" s="7">
        <v>44212</v>
      </c>
      <c r="F832" s="5" t="s">
        <v>10</v>
      </c>
      <c r="G832" s="6" t="s">
        <v>807</v>
      </c>
      <c r="H832" s="8" t="s">
        <v>908</v>
      </c>
      <c r="I832" s="8" t="s">
        <v>709</v>
      </c>
      <c r="J832" s="5" t="s">
        <v>19</v>
      </c>
      <c r="K832" s="5" t="str">
        <f t="shared" si="148"/>
        <v>1 2 22 4 PR24 24</v>
      </c>
      <c r="L832" s="21" t="s">
        <v>1030</v>
      </c>
      <c r="M832" s="22">
        <v>29714</v>
      </c>
      <c r="N832" s="22">
        <v>0</v>
      </c>
      <c r="O832" s="22">
        <v>0</v>
      </c>
      <c r="P832" s="22">
        <f t="shared" si="149"/>
        <v>29714</v>
      </c>
      <c r="Q832" s="22">
        <v>30314</v>
      </c>
      <c r="R832" s="22">
        <v>30314</v>
      </c>
      <c r="S832" s="22">
        <f t="shared" si="150"/>
        <v>600</v>
      </c>
      <c r="T832" s="76">
        <f t="shared" si="151"/>
        <v>1.9792834993732269E-2</v>
      </c>
      <c r="U832" s="64">
        <v>0</v>
      </c>
      <c r="V832" s="74">
        <f t="shared" si="147"/>
        <v>29714</v>
      </c>
      <c r="W832" s="70">
        <f t="shared" si="152"/>
        <v>4343.906704</v>
      </c>
      <c r="X832" s="70">
        <v>0</v>
      </c>
      <c r="Y832" s="70">
        <f t="shared" si="153"/>
        <v>25370.093295999999</v>
      </c>
    </row>
    <row r="833" spans="1:25" x14ac:dyDescent="0.3">
      <c r="A833" s="4">
        <v>758</v>
      </c>
      <c r="B833" s="54">
        <v>2440</v>
      </c>
      <c r="C833" s="52" t="s">
        <v>2064</v>
      </c>
      <c r="D833" s="58" t="s">
        <v>2929</v>
      </c>
      <c r="E833" s="7">
        <v>44302</v>
      </c>
      <c r="F833" s="5" t="s">
        <v>10</v>
      </c>
      <c r="G833" s="6" t="s">
        <v>807</v>
      </c>
      <c r="H833" s="8" t="s">
        <v>908</v>
      </c>
      <c r="I833" s="8" t="s">
        <v>709</v>
      </c>
      <c r="J833" s="5" t="s">
        <v>19</v>
      </c>
      <c r="K833" s="5" t="str">
        <f t="shared" si="148"/>
        <v>1 2 22 4 PR24 24</v>
      </c>
      <c r="L833" s="21" t="s">
        <v>1030</v>
      </c>
      <c r="M833" s="22">
        <v>29714</v>
      </c>
      <c r="N833" s="22">
        <v>0</v>
      </c>
      <c r="O833" s="22">
        <v>0</v>
      </c>
      <c r="P833" s="22">
        <f t="shared" si="149"/>
        <v>29714</v>
      </c>
      <c r="Q833" s="22">
        <v>30314</v>
      </c>
      <c r="R833" s="22">
        <v>30314</v>
      </c>
      <c r="S833" s="22">
        <f t="shared" si="150"/>
        <v>600</v>
      </c>
      <c r="T833" s="76">
        <f t="shared" si="151"/>
        <v>1.9792834993732269E-2</v>
      </c>
      <c r="U833" s="64">
        <v>0</v>
      </c>
      <c r="V833" s="74">
        <f t="shared" si="147"/>
        <v>29714</v>
      </c>
      <c r="W833" s="70">
        <f t="shared" si="152"/>
        <v>4343.906704</v>
      </c>
      <c r="X833" s="70">
        <v>0</v>
      </c>
      <c r="Y833" s="70">
        <f t="shared" si="153"/>
        <v>25370.093295999999</v>
      </c>
    </row>
    <row r="834" spans="1:25" x14ac:dyDescent="0.3">
      <c r="A834" s="4">
        <v>759</v>
      </c>
      <c r="B834" s="54">
        <v>0</v>
      </c>
      <c r="C834" s="52" t="s">
        <v>2065</v>
      </c>
      <c r="D834" s="58" t="s">
        <v>16</v>
      </c>
      <c r="E834" s="7">
        <v>43830</v>
      </c>
      <c r="F834" s="5" t="s">
        <v>10</v>
      </c>
      <c r="G834" s="6" t="s">
        <v>807</v>
      </c>
      <c r="H834" s="8" t="s">
        <v>908</v>
      </c>
      <c r="I834" s="8" t="s">
        <v>709</v>
      </c>
      <c r="J834" s="5" t="s">
        <v>19</v>
      </c>
      <c r="K834" s="5" t="str">
        <f t="shared" si="148"/>
        <v>1 2 22 4 PR24 24</v>
      </c>
      <c r="L834" s="21" t="s">
        <v>1030</v>
      </c>
      <c r="M834" s="22">
        <v>29714</v>
      </c>
      <c r="N834" s="22">
        <v>0</v>
      </c>
      <c r="O834" s="22">
        <v>0</v>
      </c>
      <c r="P834" s="22">
        <f t="shared" si="149"/>
        <v>29714</v>
      </c>
      <c r="Q834" s="22">
        <v>30314</v>
      </c>
      <c r="R834" s="22">
        <v>30314</v>
      </c>
      <c r="S834" s="22">
        <f t="shared" si="150"/>
        <v>600</v>
      </c>
      <c r="T834" s="76">
        <f t="shared" si="151"/>
        <v>1.9792834993732269E-2</v>
      </c>
      <c r="U834" s="64">
        <v>0</v>
      </c>
      <c r="V834" s="74">
        <f t="shared" si="147"/>
        <v>29714</v>
      </c>
      <c r="W834" s="70">
        <f t="shared" si="152"/>
        <v>4343.906704</v>
      </c>
      <c r="X834" s="70">
        <v>0</v>
      </c>
      <c r="Y834" s="70">
        <f t="shared" si="153"/>
        <v>25370.093295999999</v>
      </c>
    </row>
    <row r="835" spans="1:25" x14ac:dyDescent="0.3">
      <c r="A835" s="4">
        <v>790</v>
      </c>
      <c r="B835" s="54">
        <v>2413</v>
      </c>
      <c r="C835" s="72" t="s">
        <v>2066</v>
      </c>
      <c r="D835" s="59" t="s">
        <v>2032</v>
      </c>
      <c r="E835" s="7">
        <v>44249</v>
      </c>
      <c r="F835" s="5" t="str">
        <f t="shared" ref="F835:F848" si="156">IFERROR(VLOOKUP(B835,SINDICATO,5,FALSE),"N/A")</f>
        <v>N/A</v>
      </c>
      <c r="G835" s="6" t="s">
        <v>807</v>
      </c>
      <c r="H835" s="8" t="s">
        <v>938</v>
      </c>
      <c r="I835" s="8" t="s">
        <v>709</v>
      </c>
      <c r="J835" s="5" t="s">
        <v>19</v>
      </c>
      <c r="K835" s="5" t="str">
        <f t="shared" si="148"/>
        <v>1 2 22 4 PR24 89</v>
      </c>
      <c r="L835" s="21" t="s">
        <v>1030</v>
      </c>
      <c r="M835" s="22">
        <v>29714</v>
      </c>
      <c r="N835" s="22">
        <v>0</v>
      </c>
      <c r="O835" s="22">
        <v>0</v>
      </c>
      <c r="P835" s="22">
        <f t="shared" si="149"/>
        <v>29714</v>
      </c>
      <c r="Q835" s="22">
        <v>30314</v>
      </c>
      <c r="R835" s="22">
        <v>30314</v>
      </c>
      <c r="S835" s="22">
        <f t="shared" si="150"/>
        <v>600</v>
      </c>
      <c r="T835" s="76">
        <f t="shared" si="151"/>
        <v>1.9792834993732269E-2</v>
      </c>
      <c r="U835" s="64">
        <v>0</v>
      </c>
      <c r="V835" s="74">
        <f t="shared" si="147"/>
        <v>29714</v>
      </c>
      <c r="W835" s="70">
        <f t="shared" si="152"/>
        <v>4343.906704</v>
      </c>
      <c r="X835" s="70">
        <v>0</v>
      </c>
      <c r="Y835" s="70">
        <f t="shared" si="153"/>
        <v>25370.093295999999</v>
      </c>
    </row>
    <row r="836" spans="1:25" x14ac:dyDescent="0.3">
      <c r="A836" s="4">
        <v>791</v>
      </c>
      <c r="B836" s="54">
        <v>0</v>
      </c>
      <c r="C836" s="52" t="s">
        <v>2067</v>
      </c>
      <c r="D836" s="59" t="s">
        <v>16</v>
      </c>
      <c r="E836" s="7">
        <v>43830</v>
      </c>
      <c r="F836" s="5" t="str">
        <f t="shared" si="156"/>
        <v>N/A</v>
      </c>
      <c r="G836" s="6" t="s">
        <v>807</v>
      </c>
      <c r="H836" s="8" t="s">
        <v>938</v>
      </c>
      <c r="I836" s="8" t="s">
        <v>709</v>
      </c>
      <c r="J836" s="5" t="s">
        <v>19</v>
      </c>
      <c r="K836" s="5" t="str">
        <f t="shared" si="148"/>
        <v>1 2 22 4 PR24 89</v>
      </c>
      <c r="L836" s="21" t="s">
        <v>1030</v>
      </c>
      <c r="M836" s="22">
        <v>29714</v>
      </c>
      <c r="N836" s="22">
        <v>0</v>
      </c>
      <c r="O836" s="22">
        <v>0</v>
      </c>
      <c r="P836" s="22">
        <f t="shared" si="149"/>
        <v>29714</v>
      </c>
      <c r="Q836" s="22">
        <v>30314</v>
      </c>
      <c r="R836" s="22">
        <v>30314</v>
      </c>
      <c r="S836" s="22">
        <f t="shared" si="150"/>
        <v>600</v>
      </c>
      <c r="T836" s="76">
        <f t="shared" si="151"/>
        <v>1.9792834993732269E-2</v>
      </c>
      <c r="U836" s="64">
        <v>0</v>
      </c>
      <c r="V836" s="74">
        <f t="shared" si="147"/>
        <v>29714</v>
      </c>
      <c r="W836" s="70">
        <f t="shared" si="152"/>
        <v>4343.906704</v>
      </c>
      <c r="X836" s="70">
        <v>0</v>
      </c>
      <c r="Y836" s="70">
        <f t="shared" si="153"/>
        <v>25370.093295999999</v>
      </c>
    </row>
    <row r="837" spans="1:25" x14ac:dyDescent="0.3">
      <c r="A837" s="4">
        <v>792</v>
      </c>
      <c r="B837" s="54">
        <v>2408</v>
      </c>
      <c r="C837" s="72" t="s">
        <v>2072</v>
      </c>
      <c r="D837" s="59" t="s">
        <v>2027</v>
      </c>
      <c r="E837" s="7">
        <v>44244</v>
      </c>
      <c r="F837" s="5" t="str">
        <f t="shared" si="156"/>
        <v>N/A</v>
      </c>
      <c r="G837" s="6" t="s">
        <v>807</v>
      </c>
      <c r="H837" s="8" t="s">
        <v>938</v>
      </c>
      <c r="I837" s="8" t="s">
        <v>709</v>
      </c>
      <c r="J837" s="5" t="s">
        <v>19</v>
      </c>
      <c r="K837" s="5" t="str">
        <f t="shared" si="148"/>
        <v>1 2 22 4 PR24 89</v>
      </c>
      <c r="L837" s="21" t="s">
        <v>1030</v>
      </c>
      <c r="M837" s="22">
        <v>29714</v>
      </c>
      <c r="N837" s="22">
        <v>0</v>
      </c>
      <c r="O837" s="22">
        <v>0</v>
      </c>
      <c r="P837" s="22">
        <f t="shared" si="149"/>
        <v>29714</v>
      </c>
      <c r="Q837" s="22">
        <v>30314</v>
      </c>
      <c r="R837" s="22">
        <v>30314</v>
      </c>
      <c r="S837" s="22">
        <f t="shared" si="150"/>
        <v>600</v>
      </c>
      <c r="T837" s="76">
        <f t="shared" si="151"/>
        <v>1.9792834993732269E-2</v>
      </c>
      <c r="U837" s="64">
        <v>0</v>
      </c>
      <c r="V837" s="74">
        <f t="shared" si="147"/>
        <v>29714</v>
      </c>
      <c r="W837" s="70">
        <f t="shared" si="152"/>
        <v>4343.906704</v>
      </c>
      <c r="X837" s="70">
        <v>0</v>
      </c>
      <c r="Y837" s="70">
        <f t="shared" si="153"/>
        <v>25370.093295999999</v>
      </c>
    </row>
    <row r="838" spans="1:25" x14ac:dyDescent="0.3">
      <c r="A838" s="4">
        <v>793</v>
      </c>
      <c r="B838" s="54">
        <v>1926</v>
      </c>
      <c r="C838" s="52" t="s">
        <v>2830</v>
      </c>
      <c r="D838" s="59" t="s">
        <v>944</v>
      </c>
      <c r="E838" s="7">
        <v>42828</v>
      </c>
      <c r="F838" s="5" t="str">
        <f t="shared" si="156"/>
        <v>N/A</v>
      </c>
      <c r="G838" s="6" t="s">
        <v>807</v>
      </c>
      <c r="H838" s="8" t="s">
        <v>938</v>
      </c>
      <c r="I838" s="8" t="s">
        <v>709</v>
      </c>
      <c r="J838" s="5" t="s">
        <v>19</v>
      </c>
      <c r="K838" s="5" t="str">
        <f t="shared" si="148"/>
        <v>1 2 22 4 PR24 89</v>
      </c>
      <c r="L838" s="21" t="s">
        <v>1030</v>
      </c>
      <c r="M838" s="22">
        <v>29714</v>
      </c>
      <c r="N838" s="22">
        <v>0</v>
      </c>
      <c r="O838" s="22">
        <v>0</v>
      </c>
      <c r="P838" s="22">
        <f t="shared" si="149"/>
        <v>29714</v>
      </c>
      <c r="Q838" s="22">
        <v>30314</v>
      </c>
      <c r="R838" s="22">
        <v>30314</v>
      </c>
      <c r="S838" s="22">
        <f t="shared" si="150"/>
        <v>600</v>
      </c>
      <c r="T838" s="76">
        <f t="shared" si="151"/>
        <v>1.9792834993732269E-2</v>
      </c>
      <c r="U838" s="64">
        <v>0</v>
      </c>
      <c r="V838" s="74">
        <f t="shared" si="147"/>
        <v>29714</v>
      </c>
      <c r="W838" s="70">
        <f t="shared" si="152"/>
        <v>4343.906704</v>
      </c>
      <c r="X838" s="70">
        <v>0</v>
      </c>
      <c r="Y838" s="70">
        <f t="shared" si="153"/>
        <v>25370.093295999999</v>
      </c>
    </row>
    <row r="839" spans="1:25" x14ac:dyDescent="0.3">
      <c r="A839" s="4">
        <v>794</v>
      </c>
      <c r="B839" s="54">
        <v>2186</v>
      </c>
      <c r="C839" s="52" t="s">
        <v>2831</v>
      </c>
      <c r="D839" s="58" t="s">
        <v>945</v>
      </c>
      <c r="E839" s="7">
        <v>43467</v>
      </c>
      <c r="F839" s="5" t="str">
        <f t="shared" si="156"/>
        <v>N/A</v>
      </c>
      <c r="G839" s="6" t="s">
        <v>807</v>
      </c>
      <c r="H839" s="6" t="s">
        <v>938</v>
      </c>
      <c r="I839" s="8" t="s">
        <v>709</v>
      </c>
      <c r="J839" s="5" t="s">
        <v>19</v>
      </c>
      <c r="K839" s="5" t="str">
        <f t="shared" si="148"/>
        <v>1 2 22 4 PR24 89</v>
      </c>
      <c r="L839" s="21" t="s">
        <v>1030</v>
      </c>
      <c r="M839" s="22">
        <v>29714</v>
      </c>
      <c r="N839" s="22">
        <v>0</v>
      </c>
      <c r="O839" s="22">
        <v>0</v>
      </c>
      <c r="P839" s="22">
        <f t="shared" si="149"/>
        <v>29714</v>
      </c>
      <c r="Q839" s="22">
        <v>30314</v>
      </c>
      <c r="R839" s="22">
        <v>30314</v>
      </c>
      <c r="S839" s="22">
        <f t="shared" si="150"/>
        <v>600</v>
      </c>
      <c r="T839" s="76">
        <f t="shared" si="151"/>
        <v>1.9792834993732269E-2</v>
      </c>
      <c r="U839" s="64">
        <v>0</v>
      </c>
      <c r="V839" s="74">
        <f t="shared" ref="V839:V902" si="157">O839+M839+U839</f>
        <v>29714</v>
      </c>
      <c r="W839" s="70">
        <f t="shared" si="152"/>
        <v>4343.906704</v>
      </c>
      <c r="X839" s="70">
        <v>0</v>
      </c>
      <c r="Y839" s="70">
        <f t="shared" si="153"/>
        <v>25370.093295999999</v>
      </c>
    </row>
    <row r="840" spans="1:25" x14ac:dyDescent="0.3">
      <c r="A840" s="4">
        <v>795</v>
      </c>
      <c r="B840" s="54">
        <v>2188</v>
      </c>
      <c r="C840" s="52" t="s">
        <v>2832</v>
      </c>
      <c r="D840" s="58" t="s">
        <v>946</v>
      </c>
      <c r="E840" s="7">
        <v>43467</v>
      </c>
      <c r="F840" s="5" t="str">
        <f t="shared" si="156"/>
        <v>N/A</v>
      </c>
      <c r="G840" s="6" t="s">
        <v>807</v>
      </c>
      <c r="H840" s="6" t="s">
        <v>938</v>
      </c>
      <c r="I840" s="6" t="s">
        <v>709</v>
      </c>
      <c r="J840" s="5" t="s">
        <v>19</v>
      </c>
      <c r="K840" s="5" t="str">
        <f t="shared" si="148"/>
        <v>1 2 22 4 PR24 89</v>
      </c>
      <c r="L840" s="21" t="s">
        <v>1030</v>
      </c>
      <c r="M840" s="22">
        <v>29714</v>
      </c>
      <c r="N840" s="22">
        <v>0</v>
      </c>
      <c r="O840" s="22">
        <v>0</v>
      </c>
      <c r="P840" s="22">
        <f t="shared" si="149"/>
        <v>29714</v>
      </c>
      <c r="Q840" s="22">
        <v>30314</v>
      </c>
      <c r="R840" s="22">
        <v>30314</v>
      </c>
      <c r="S840" s="22">
        <f t="shared" si="150"/>
        <v>600</v>
      </c>
      <c r="T840" s="76">
        <f t="shared" si="151"/>
        <v>1.9792834993732269E-2</v>
      </c>
      <c r="U840" s="64">
        <v>0</v>
      </c>
      <c r="V840" s="74">
        <f t="shared" si="157"/>
        <v>29714</v>
      </c>
      <c r="W840" s="70">
        <f t="shared" si="152"/>
        <v>4343.906704</v>
      </c>
      <c r="X840" s="70">
        <v>0</v>
      </c>
      <c r="Y840" s="70">
        <f t="shared" si="153"/>
        <v>25370.093295999999</v>
      </c>
    </row>
    <row r="841" spans="1:25" x14ac:dyDescent="0.3">
      <c r="A841" s="4">
        <v>796</v>
      </c>
      <c r="B841" s="54">
        <v>1801</v>
      </c>
      <c r="C841" s="52" t="s">
        <v>2833</v>
      </c>
      <c r="D841" s="59" t="s">
        <v>947</v>
      </c>
      <c r="E841" s="7">
        <v>42135</v>
      </c>
      <c r="F841" s="5" t="str">
        <f t="shared" si="156"/>
        <v>N/A</v>
      </c>
      <c r="G841" s="6" t="s">
        <v>807</v>
      </c>
      <c r="H841" s="8" t="s">
        <v>938</v>
      </c>
      <c r="I841" s="8" t="s">
        <v>709</v>
      </c>
      <c r="J841" s="5" t="s">
        <v>19</v>
      </c>
      <c r="K841" s="5" t="str">
        <f t="shared" si="148"/>
        <v>1 2 22 4 PR24 89</v>
      </c>
      <c r="L841" s="21" t="s">
        <v>1030</v>
      </c>
      <c r="M841" s="22">
        <v>29714</v>
      </c>
      <c r="N841" s="22">
        <v>0</v>
      </c>
      <c r="O841" s="22">
        <v>0</v>
      </c>
      <c r="P841" s="22">
        <f t="shared" si="149"/>
        <v>29714</v>
      </c>
      <c r="Q841" s="22">
        <v>30314</v>
      </c>
      <c r="R841" s="22">
        <v>30314</v>
      </c>
      <c r="S841" s="22">
        <f t="shared" si="150"/>
        <v>600</v>
      </c>
      <c r="T841" s="76">
        <f t="shared" si="151"/>
        <v>1.9792834993732269E-2</v>
      </c>
      <c r="U841" s="64">
        <v>0</v>
      </c>
      <c r="V841" s="74">
        <f t="shared" si="157"/>
        <v>29714</v>
      </c>
      <c r="W841" s="70">
        <f t="shared" si="152"/>
        <v>4343.906704</v>
      </c>
      <c r="X841" s="70">
        <v>0</v>
      </c>
      <c r="Y841" s="70">
        <f t="shared" si="153"/>
        <v>25370.093295999999</v>
      </c>
    </row>
    <row r="842" spans="1:25" x14ac:dyDescent="0.3">
      <c r="A842" s="4">
        <v>797</v>
      </c>
      <c r="B842" s="54">
        <v>1715</v>
      </c>
      <c r="C842" s="52" t="s">
        <v>2834</v>
      </c>
      <c r="D842" s="59" t="s">
        <v>948</v>
      </c>
      <c r="E842" s="7">
        <v>41730</v>
      </c>
      <c r="F842" s="5" t="str">
        <f t="shared" si="156"/>
        <v>N/A</v>
      </c>
      <c r="G842" s="6" t="s">
        <v>807</v>
      </c>
      <c r="H842" s="8" t="s">
        <v>938</v>
      </c>
      <c r="I842" s="8" t="s">
        <v>709</v>
      </c>
      <c r="J842" s="5" t="s">
        <v>19</v>
      </c>
      <c r="K842" s="5" t="str">
        <f t="shared" si="148"/>
        <v>1 2 22 4 PR24 89</v>
      </c>
      <c r="L842" s="21" t="s">
        <v>1030</v>
      </c>
      <c r="M842" s="22">
        <v>29714</v>
      </c>
      <c r="N842" s="22">
        <v>0</v>
      </c>
      <c r="O842" s="22">
        <v>0</v>
      </c>
      <c r="P842" s="22">
        <f t="shared" si="149"/>
        <v>29714</v>
      </c>
      <c r="Q842" s="22">
        <v>30314</v>
      </c>
      <c r="R842" s="22">
        <v>30314</v>
      </c>
      <c r="S842" s="22">
        <f t="shared" si="150"/>
        <v>600</v>
      </c>
      <c r="T842" s="76">
        <f t="shared" si="151"/>
        <v>1.9792834993732269E-2</v>
      </c>
      <c r="U842" s="64">
        <v>0</v>
      </c>
      <c r="V842" s="74">
        <f t="shared" si="157"/>
        <v>29714</v>
      </c>
      <c r="W842" s="70">
        <f t="shared" si="152"/>
        <v>4343.906704</v>
      </c>
      <c r="X842" s="70">
        <v>0</v>
      </c>
      <c r="Y842" s="70">
        <f t="shared" si="153"/>
        <v>25370.093295999999</v>
      </c>
    </row>
    <row r="843" spans="1:25" x14ac:dyDescent="0.3">
      <c r="A843" s="4">
        <v>798</v>
      </c>
      <c r="B843" s="54">
        <v>2197</v>
      </c>
      <c r="C843" s="52" t="s">
        <v>2835</v>
      </c>
      <c r="D843" s="59" t="s">
        <v>949</v>
      </c>
      <c r="E843" s="7">
        <v>43467</v>
      </c>
      <c r="F843" s="5" t="str">
        <f t="shared" si="156"/>
        <v>N/A</v>
      </c>
      <c r="G843" s="6" t="s">
        <v>807</v>
      </c>
      <c r="H843" s="8" t="s">
        <v>938</v>
      </c>
      <c r="I843" s="8" t="s">
        <v>709</v>
      </c>
      <c r="J843" s="5" t="s">
        <v>19</v>
      </c>
      <c r="K843" s="5" t="str">
        <f t="shared" si="148"/>
        <v>1 2 22 4 PR24 89</v>
      </c>
      <c r="L843" s="21" t="s">
        <v>1030</v>
      </c>
      <c r="M843" s="22">
        <v>29714</v>
      </c>
      <c r="N843" s="22">
        <v>0</v>
      </c>
      <c r="O843" s="22">
        <v>0</v>
      </c>
      <c r="P843" s="22">
        <f t="shared" si="149"/>
        <v>29714</v>
      </c>
      <c r="Q843" s="22">
        <v>30314</v>
      </c>
      <c r="R843" s="22">
        <v>30314</v>
      </c>
      <c r="S843" s="22">
        <f t="shared" si="150"/>
        <v>600</v>
      </c>
      <c r="T843" s="76">
        <f t="shared" si="151"/>
        <v>1.9792834993732269E-2</v>
      </c>
      <c r="U843" s="64">
        <v>0</v>
      </c>
      <c r="V843" s="74">
        <f t="shared" si="157"/>
        <v>29714</v>
      </c>
      <c r="W843" s="70">
        <f t="shared" si="152"/>
        <v>4343.906704</v>
      </c>
      <c r="X843" s="70">
        <v>0</v>
      </c>
      <c r="Y843" s="70">
        <f t="shared" si="153"/>
        <v>25370.093295999999</v>
      </c>
    </row>
    <row r="844" spans="1:25" x14ac:dyDescent="0.3">
      <c r="A844" s="4">
        <v>799</v>
      </c>
      <c r="B844" s="54">
        <v>1706</v>
      </c>
      <c r="C844" s="52" t="s">
        <v>2836</v>
      </c>
      <c r="D844" s="58" t="s">
        <v>950</v>
      </c>
      <c r="E844" s="7">
        <v>43528</v>
      </c>
      <c r="F844" s="5" t="str">
        <f t="shared" si="156"/>
        <v>N/A</v>
      </c>
      <c r="G844" s="6" t="s">
        <v>807</v>
      </c>
      <c r="H844" s="8" t="s">
        <v>938</v>
      </c>
      <c r="I844" s="8" t="s">
        <v>709</v>
      </c>
      <c r="J844" s="5" t="s">
        <v>19</v>
      </c>
      <c r="K844" s="5" t="str">
        <f t="shared" si="148"/>
        <v>1 2 22 4 PR24 89</v>
      </c>
      <c r="L844" s="21" t="s">
        <v>1030</v>
      </c>
      <c r="M844" s="22">
        <v>29714</v>
      </c>
      <c r="N844" s="22">
        <v>0</v>
      </c>
      <c r="O844" s="22">
        <v>0</v>
      </c>
      <c r="P844" s="22">
        <f t="shared" si="149"/>
        <v>29714</v>
      </c>
      <c r="Q844" s="22">
        <v>30314</v>
      </c>
      <c r="R844" s="22">
        <v>30314</v>
      </c>
      <c r="S844" s="22">
        <f t="shared" si="150"/>
        <v>600</v>
      </c>
      <c r="T844" s="76">
        <f t="shared" si="151"/>
        <v>1.9792834993732269E-2</v>
      </c>
      <c r="U844" s="64">
        <v>0</v>
      </c>
      <c r="V844" s="74">
        <f t="shared" si="157"/>
        <v>29714</v>
      </c>
      <c r="W844" s="70">
        <f t="shared" si="152"/>
        <v>4343.906704</v>
      </c>
      <c r="X844" s="70">
        <v>0</v>
      </c>
      <c r="Y844" s="70">
        <f t="shared" si="153"/>
        <v>25370.093295999999</v>
      </c>
    </row>
    <row r="845" spans="1:25" x14ac:dyDescent="0.3">
      <c r="A845" s="4">
        <v>800</v>
      </c>
      <c r="B845" s="54">
        <v>2191</v>
      </c>
      <c r="C845" s="52" t="s">
        <v>2837</v>
      </c>
      <c r="D845" s="58" t="s">
        <v>951</v>
      </c>
      <c r="E845" s="7">
        <v>43467</v>
      </c>
      <c r="F845" s="5" t="str">
        <f t="shared" si="156"/>
        <v>N/A</v>
      </c>
      <c r="G845" s="6" t="s">
        <v>807</v>
      </c>
      <c r="H845" s="6" t="s">
        <v>938</v>
      </c>
      <c r="I845" s="8" t="s">
        <v>709</v>
      </c>
      <c r="J845" s="5" t="s">
        <v>19</v>
      </c>
      <c r="K845" s="5" t="str">
        <f t="shared" si="148"/>
        <v>1 2 22 4 PR24 89</v>
      </c>
      <c r="L845" s="21" t="s">
        <v>1030</v>
      </c>
      <c r="M845" s="22">
        <v>29714</v>
      </c>
      <c r="N845" s="22">
        <v>0</v>
      </c>
      <c r="O845" s="22">
        <v>0</v>
      </c>
      <c r="P845" s="22">
        <f t="shared" si="149"/>
        <v>29714</v>
      </c>
      <c r="Q845" s="22">
        <v>30314</v>
      </c>
      <c r="R845" s="22">
        <v>30314</v>
      </c>
      <c r="S845" s="22">
        <f t="shared" si="150"/>
        <v>600</v>
      </c>
      <c r="T845" s="76">
        <f t="shared" si="151"/>
        <v>1.9792834993732269E-2</v>
      </c>
      <c r="U845" s="64">
        <v>0</v>
      </c>
      <c r="V845" s="74">
        <f t="shared" si="157"/>
        <v>29714</v>
      </c>
      <c r="W845" s="70">
        <f t="shared" si="152"/>
        <v>4343.906704</v>
      </c>
      <c r="X845" s="70">
        <v>0</v>
      </c>
      <c r="Y845" s="70">
        <f t="shared" si="153"/>
        <v>25370.093295999999</v>
      </c>
    </row>
    <row r="846" spans="1:25" x14ac:dyDescent="0.3">
      <c r="A846" s="4">
        <v>801</v>
      </c>
      <c r="B846" s="54">
        <v>1618</v>
      </c>
      <c r="C846" s="52" t="s">
        <v>2838</v>
      </c>
      <c r="D846" s="58" t="s">
        <v>952</v>
      </c>
      <c r="E846" s="7">
        <v>41563</v>
      </c>
      <c r="F846" s="5" t="str">
        <f t="shared" si="156"/>
        <v>N/A</v>
      </c>
      <c r="G846" s="6" t="s">
        <v>807</v>
      </c>
      <c r="H846" s="8" t="s">
        <v>938</v>
      </c>
      <c r="I846" s="8" t="s">
        <v>709</v>
      </c>
      <c r="J846" s="5" t="s">
        <v>19</v>
      </c>
      <c r="K846" s="5" t="str">
        <f t="shared" si="148"/>
        <v>1 2 22 4 PR24 89</v>
      </c>
      <c r="L846" s="21" t="s">
        <v>1030</v>
      </c>
      <c r="M846" s="22">
        <v>29714</v>
      </c>
      <c r="N846" s="22">
        <v>0</v>
      </c>
      <c r="O846" s="22">
        <v>0</v>
      </c>
      <c r="P846" s="22">
        <f t="shared" si="149"/>
        <v>29714</v>
      </c>
      <c r="Q846" s="22">
        <v>30314</v>
      </c>
      <c r="R846" s="22">
        <v>30314</v>
      </c>
      <c r="S846" s="22">
        <f t="shared" si="150"/>
        <v>600</v>
      </c>
      <c r="T846" s="76">
        <f t="shared" si="151"/>
        <v>1.9792834993732269E-2</v>
      </c>
      <c r="U846" s="64">
        <v>0</v>
      </c>
      <c r="V846" s="74">
        <f t="shared" si="157"/>
        <v>29714</v>
      </c>
      <c r="W846" s="70">
        <f t="shared" si="152"/>
        <v>4343.906704</v>
      </c>
      <c r="X846" s="70">
        <v>0</v>
      </c>
      <c r="Y846" s="70">
        <f t="shared" si="153"/>
        <v>25370.093295999999</v>
      </c>
    </row>
    <row r="847" spans="1:25" x14ac:dyDescent="0.3">
      <c r="A847" s="4">
        <v>802</v>
      </c>
      <c r="B847" s="54">
        <v>2198</v>
      </c>
      <c r="C847" s="52" t="s">
        <v>2839</v>
      </c>
      <c r="D847" s="58" t="s">
        <v>953</v>
      </c>
      <c r="E847" s="7">
        <v>43467</v>
      </c>
      <c r="F847" s="5" t="str">
        <f t="shared" si="156"/>
        <v>N/A</v>
      </c>
      <c r="G847" s="6" t="s">
        <v>807</v>
      </c>
      <c r="H847" s="8" t="s">
        <v>938</v>
      </c>
      <c r="I847" s="8" t="s">
        <v>709</v>
      </c>
      <c r="J847" s="5" t="s">
        <v>19</v>
      </c>
      <c r="K847" s="5" t="str">
        <f t="shared" ref="K847:K859" si="158">VLOOKUP(H847,estructura,2,FALSE)</f>
        <v>1 2 22 4 PR24 89</v>
      </c>
      <c r="L847" s="21" t="s">
        <v>1030</v>
      </c>
      <c r="M847" s="22">
        <v>29714</v>
      </c>
      <c r="N847" s="22">
        <v>0</v>
      </c>
      <c r="O847" s="22">
        <v>0</v>
      </c>
      <c r="P847" s="22">
        <f t="shared" ref="P847:P910" si="159">SUM(M847:O847)</f>
        <v>29714</v>
      </c>
      <c r="Q847" s="22">
        <v>30314</v>
      </c>
      <c r="R847" s="22">
        <v>30314</v>
      </c>
      <c r="S847" s="22">
        <f t="shared" ref="S847:S859" si="160">Q847-M847</f>
        <v>600</v>
      </c>
      <c r="T847" s="76">
        <f t="shared" ref="T847:T910" si="161">S847/Q847</f>
        <v>1.9792834993732269E-2</v>
      </c>
      <c r="U847" s="64">
        <v>0</v>
      </c>
      <c r="V847" s="74">
        <f t="shared" si="157"/>
        <v>29714</v>
      </c>
      <c r="W847" s="70">
        <f t="shared" ref="W847:W910" si="162">IF(V847&gt;0,((V847-(VLOOKUP(V847,$AA$10:$AD$20,1)))*(VLOOKUP(V847,$AA$10:$AD$20,4)))+(VLOOKUP(V847,$AA$10:$AD$20,3)),0)</f>
        <v>4343.906704</v>
      </c>
      <c r="X847" s="70">
        <v>0</v>
      </c>
      <c r="Y847" s="70">
        <f t="shared" ref="Y847:Y910" si="163">V847-W847-X847</f>
        <v>25370.093295999999</v>
      </c>
    </row>
    <row r="848" spans="1:25" x14ac:dyDescent="0.3">
      <c r="A848" s="4">
        <v>803</v>
      </c>
      <c r="B848" s="54">
        <v>2195</v>
      </c>
      <c r="C848" s="52" t="s">
        <v>2840</v>
      </c>
      <c r="D848" s="58" t="s">
        <v>954</v>
      </c>
      <c r="E848" s="7">
        <v>43467</v>
      </c>
      <c r="F848" s="5" t="str">
        <f t="shared" si="156"/>
        <v>N/A</v>
      </c>
      <c r="G848" s="6" t="s">
        <v>807</v>
      </c>
      <c r="H848" s="8" t="s">
        <v>938</v>
      </c>
      <c r="I848" s="8" t="s">
        <v>709</v>
      </c>
      <c r="J848" s="5" t="s">
        <v>19</v>
      </c>
      <c r="K848" s="5" t="str">
        <f t="shared" si="158"/>
        <v>1 2 22 4 PR24 89</v>
      </c>
      <c r="L848" s="21" t="s">
        <v>1030</v>
      </c>
      <c r="M848" s="22">
        <v>29714</v>
      </c>
      <c r="N848" s="22">
        <v>0</v>
      </c>
      <c r="O848" s="22">
        <v>0</v>
      </c>
      <c r="P848" s="22">
        <f t="shared" si="159"/>
        <v>29714</v>
      </c>
      <c r="Q848" s="22">
        <v>30314</v>
      </c>
      <c r="R848" s="22">
        <v>30314</v>
      </c>
      <c r="S848" s="22">
        <f t="shared" si="160"/>
        <v>600</v>
      </c>
      <c r="T848" s="76">
        <f t="shared" si="161"/>
        <v>1.9792834993732269E-2</v>
      </c>
      <c r="U848" s="64">
        <v>0</v>
      </c>
      <c r="V848" s="74">
        <f t="shared" si="157"/>
        <v>29714</v>
      </c>
      <c r="W848" s="70">
        <f t="shared" si="162"/>
        <v>4343.906704</v>
      </c>
      <c r="X848" s="70">
        <v>0</v>
      </c>
      <c r="Y848" s="70">
        <f t="shared" si="163"/>
        <v>25370.093295999999</v>
      </c>
    </row>
    <row r="849" spans="1:25" x14ac:dyDescent="0.3">
      <c r="A849" s="4">
        <v>804</v>
      </c>
      <c r="B849" s="54">
        <v>2340</v>
      </c>
      <c r="C849" s="52" t="s">
        <v>2841</v>
      </c>
      <c r="D849" s="58" t="s">
        <v>1959</v>
      </c>
      <c r="E849" s="7">
        <v>43955</v>
      </c>
      <c r="F849" s="5" t="s">
        <v>10</v>
      </c>
      <c r="G849" s="6" t="s">
        <v>807</v>
      </c>
      <c r="H849" s="8" t="s">
        <v>938</v>
      </c>
      <c r="I849" s="8" t="s">
        <v>709</v>
      </c>
      <c r="J849" s="5" t="s">
        <v>19</v>
      </c>
      <c r="K849" s="5" t="str">
        <f t="shared" si="158"/>
        <v>1 2 22 4 PR24 89</v>
      </c>
      <c r="L849" s="21" t="s">
        <v>1030</v>
      </c>
      <c r="M849" s="22">
        <v>29714</v>
      </c>
      <c r="N849" s="22">
        <v>0</v>
      </c>
      <c r="O849" s="22">
        <v>0</v>
      </c>
      <c r="P849" s="22">
        <f t="shared" si="159"/>
        <v>29714</v>
      </c>
      <c r="Q849" s="22">
        <v>30314</v>
      </c>
      <c r="R849" s="22">
        <v>30314</v>
      </c>
      <c r="S849" s="22">
        <f t="shared" si="160"/>
        <v>600</v>
      </c>
      <c r="T849" s="76">
        <f t="shared" si="161"/>
        <v>1.9792834993732269E-2</v>
      </c>
      <c r="U849" s="64">
        <v>0</v>
      </c>
      <c r="V849" s="74">
        <f t="shared" si="157"/>
        <v>29714</v>
      </c>
      <c r="W849" s="70">
        <f t="shared" si="162"/>
        <v>4343.906704</v>
      </c>
      <c r="X849" s="70">
        <v>0</v>
      </c>
      <c r="Y849" s="70">
        <f t="shared" si="163"/>
        <v>25370.093295999999</v>
      </c>
    </row>
    <row r="850" spans="1:25" x14ac:dyDescent="0.3">
      <c r="A850" s="4">
        <v>805</v>
      </c>
      <c r="B850" s="54">
        <v>2348</v>
      </c>
      <c r="C850" s="52" t="s">
        <v>2842</v>
      </c>
      <c r="D850" s="58" t="s">
        <v>1964</v>
      </c>
      <c r="E850" s="7">
        <v>43998</v>
      </c>
      <c r="F850" s="5" t="s">
        <v>10</v>
      </c>
      <c r="G850" s="6" t="s">
        <v>807</v>
      </c>
      <c r="H850" s="8" t="s">
        <v>938</v>
      </c>
      <c r="I850" s="8" t="s">
        <v>709</v>
      </c>
      <c r="J850" s="5" t="s">
        <v>19</v>
      </c>
      <c r="K850" s="5" t="str">
        <f t="shared" si="158"/>
        <v>1 2 22 4 PR24 89</v>
      </c>
      <c r="L850" s="21" t="s">
        <v>1030</v>
      </c>
      <c r="M850" s="22">
        <v>29714</v>
      </c>
      <c r="N850" s="22">
        <v>0</v>
      </c>
      <c r="O850" s="22">
        <v>0</v>
      </c>
      <c r="P850" s="22">
        <f t="shared" si="159"/>
        <v>29714</v>
      </c>
      <c r="Q850" s="22">
        <v>30314</v>
      </c>
      <c r="R850" s="22">
        <v>30314</v>
      </c>
      <c r="S850" s="22">
        <f t="shared" si="160"/>
        <v>600</v>
      </c>
      <c r="T850" s="76">
        <f t="shared" si="161"/>
        <v>1.9792834993732269E-2</v>
      </c>
      <c r="U850" s="64">
        <v>0</v>
      </c>
      <c r="V850" s="74">
        <f t="shared" si="157"/>
        <v>29714</v>
      </c>
      <c r="W850" s="70">
        <f t="shared" si="162"/>
        <v>4343.906704</v>
      </c>
      <c r="X850" s="70">
        <v>0</v>
      </c>
      <c r="Y850" s="70">
        <f t="shared" si="163"/>
        <v>25370.093295999999</v>
      </c>
    </row>
    <row r="851" spans="1:25" x14ac:dyDescent="0.3">
      <c r="A851" s="4">
        <v>806</v>
      </c>
      <c r="B851" s="54">
        <v>2349</v>
      </c>
      <c r="C851" s="52" t="s">
        <v>2843</v>
      </c>
      <c r="D851" s="58" t="s">
        <v>1965</v>
      </c>
      <c r="E851" s="7">
        <v>43998</v>
      </c>
      <c r="F851" s="5" t="s">
        <v>10</v>
      </c>
      <c r="G851" s="6" t="s">
        <v>807</v>
      </c>
      <c r="H851" s="8" t="s">
        <v>938</v>
      </c>
      <c r="I851" s="8" t="s">
        <v>709</v>
      </c>
      <c r="J851" s="5" t="s">
        <v>19</v>
      </c>
      <c r="K851" s="5" t="str">
        <f t="shared" si="158"/>
        <v>1 2 22 4 PR24 89</v>
      </c>
      <c r="L851" s="21" t="s">
        <v>1030</v>
      </c>
      <c r="M851" s="22">
        <v>29714</v>
      </c>
      <c r="N851" s="22">
        <v>0</v>
      </c>
      <c r="O851" s="22">
        <v>0</v>
      </c>
      <c r="P851" s="22">
        <f t="shared" si="159"/>
        <v>29714</v>
      </c>
      <c r="Q851" s="22">
        <v>30314</v>
      </c>
      <c r="R851" s="22">
        <v>30314</v>
      </c>
      <c r="S851" s="22">
        <f t="shared" si="160"/>
        <v>600</v>
      </c>
      <c r="T851" s="76">
        <f t="shared" si="161"/>
        <v>1.9792834993732269E-2</v>
      </c>
      <c r="U851" s="64">
        <v>0</v>
      </c>
      <c r="V851" s="74">
        <f t="shared" si="157"/>
        <v>29714</v>
      </c>
      <c r="W851" s="70">
        <f t="shared" si="162"/>
        <v>4343.906704</v>
      </c>
      <c r="X851" s="70">
        <v>0</v>
      </c>
      <c r="Y851" s="70">
        <f t="shared" si="163"/>
        <v>25370.093295999999</v>
      </c>
    </row>
    <row r="852" spans="1:25" x14ac:dyDescent="0.3">
      <c r="A852" s="4">
        <v>807</v>
      </c>
      <c r="B852" s="54">
        <v>0</v>
      </c>
      <c r="C852" s="52" t="s">
        <v>2068</v>
      </c>
      <c r="D852" s="58" t="s">
        <v>16</v>
      </c>
      <c r="E852" s="7">
        <v>43830</v>
      </c>
      <c r="F852" s="5" t="s">
        <v>10</v>
      </c>
      <c r="G852" s="6" t="s">
        <v>807</v>
      </c>
      <c r="H852" s="8" t="s">
        <v>938</v>
      </c>
      <c r="I852" s="8" t="s">
        <v>709</v>
      </c>
      <c r="J852" s="5" t="s">
        <v>19</v>
      </c>
      <c r="K852" s="5" t="str">
        <f t="shared" si="158"/>
        <v>1 2 22 4 PR24 89</v>
      </c>
      <c r="L852" s="21" t="s">
        <v>1030</v>
      </c>
      <c r="M852" s="22">
        <v>29714</v>
      </c>
      <c r="N852" s="22">
        <v>0</v>
      </c>
      <c r="O852" s="22">
        <v>0</v>
      </c>
      <c r="P852" s="22">
        <f t="shared" si="159"/>
        <v>29714</v>
      </c>
      <c r="Q852" s="22">
        <v>30314</v>
      </c>
      <c r="R852" s="22">
        <v>30314</v>
      </c>
      <c r="S852" s="22">
        <f t="shared" si="160"/>
        <v>600</v>
      </c>
      <c r="T852" s="76">
        <f t="shared" si="161"/>
        <v>1.9792834993732269E-2</v>
      </c>
      <c r="U852" s="64">
        <v>0</v>
      </c>
      <c r="V852" s="74">
        <f t="shared" si="157"/>
        <v>29714</v>
      </c>
      <c r="W852" s="70">
        <f t="shared" si="162"/>
        <v>4343.906704</v>
      </c>
      <c r="X852" s="70">
        <v>0</v>
      </c>
      <c r="Y852" s="70">
        <f t="shared" si="163"/>
        <v>25370.093295999999</v>
      </c>
    </row>
    <row r="853" spans="1:25" x14ac:dyDescent="0.3">
      <c r="A853" s="4">
        <v>808</v>
      </c>
      <c r="B853" s="54">
        <v>2387</v>
      </c>
      <c r="C853" s="52" t="s">
        <v>2073</v>
      </c>
      <c r="D853" s="58" t="s">
        <v>2002</v>
      </c>
      <c r="E853" s="7">
        <v>44138</v>
      </c>
      <c r="F853" s="5" t="s">
        <v>10</v>
      </c>
      <c r="G853" s="6" t="s">
        <v>807</v>
      </c>
      <c r="H853" s="8" t="s">
        <v>938</v>
      </c>
      <c r="I853" s="8" t="s">
        <v>709</v>
      </c>
      <c r="J853" s="5" t="s">
        <v>19</v>
      </c>
      <c r="K853" s="5" t="str">
        <f t="shared" si="158"/>
        <v>1 2 22 4 PR24 89</v>
      </c>
      <c r="L853" s="21" t="s">
        <v>1030</v>
      </c>
      <c r="M853" s="22">
        <v>29714</v>
      </c>
      <c r="N853" s="22">
        <v>0</v>
      </c>
      <c r="O853" s="22">
        <v>0</v>
      </c>
      <c r="P853" s="22">
        <f t="shared" si="159"/>
        <v>29714</v>
      </c>
      <c r="Q853" s="22">
        <v>30314</v>
      </c>
      <c r="R853" s="22">
        <v>30314</v>
      </c>
      <c r="S853" s="22">
        <f t="shared" si="160"/>
        <v>600</v>
      </c>
      <c r="T853" s="76">
        <f t="shared" si="161"/>
        <v>1.9792834993732269E-2</v>
      </c>
      <c r="U853" s="64">
        <v>0</v>
      </c>
      <c r="V853" s="74">
        <f t="shared" si="157"/>
        <v>29714</v>
      </c>
      <c r="W853" s="70">
        <f t="shared" si="162"/>
        <v>4343.906704</v>
      </c>
      <c r="X853" s="70">
        <v>0</v>
      </c>
      <c r="Y853" s="70">
        <f t="shared" si="163"/>
        <v>25370.093295999999</v>
      </c>
    </row>
    <row r="854" spans="1:25" x14ac:dyDescent="0.3">
      <c r="A854" s="4">
        <v>809</v>
      </c>
      <c r="B854" s="54">
        <v>2330</v>
      </c>
      <c r="C854" s="72" t="s">
        <v>2074</v>
      </c>
      <c r="D854" s="58" t="s">
        <v>2022</v>
      </c>
      <c r="E854" s="7">
        <v>44215</v>
      </c>
      <c r="F854" s="5" t="s">
        <v>10</v>
      </c>
      <c r="G854" s="6" t="s">
        <v>807</v>
      </c>
      <c r="H854" s="8" t="s">
        <v>938</v>
      </c>
      <c r="I854" s="8" t="s">
        <v>709</v>
      </c>
      <c r="J854" s="5" t="s">
        <v>19</v>
      </c>
      <c r="K854" s="5" t="str">
        <f t="shared" si="158"/>
        <v>1 2 22 4 PR24 89</v>
      </c>
      <c r="L854" s="21" t="s">
        <v>1030</v>
      </c>
      <c r="M854" s="22">
        <v>29714</v>
      </c>
      <c r="N854" s="22">
        <v>0</v>
      </c>
      <c r="O854" s="22">
        <v>0</v>
      </c>
      <c r="P854" s="22">
        <f t="shared" si="159"/>
        <v>29714</v>
      </c>
      <c r="Q854" s="22">
        <v>30314</v>
      </c>
      <c r="R854" s="22">
        <v>30314</v>
      </c>
      <c r="S854" s="22">
        <f t="shared" si="160"/>
        <v>600</v>
      </c>
      <c r="T854" s="76">
        <f t="shared" si="161"/>
        <v>1.9792834993732269E-2</v>
      </c>
      <c r="U854" s="64">
        <v>0</v>
      </c>
      <c r="V854" s="74">
        <f t="shared" si="157"/>
        <v>29714</v>
      </c>
      <c r="W854" s="70">
        <f t="shared" si="162"/>
        <v>4343.906704</v>
      </c>
      <c r="X854" s="70">
        <v>0</v>
      </c>
      <c r="Y854" s="70">
        <f t="shared" si="163"/>
        <v>25370.093295999999</v>
      </c>
    </row>
    <row r="855" spans="1:25" x14ac:dyDescent="0.3">
      <c r="A855" s="4">
        <v>810</v>
      </c>
      <c r="B855" s="54">
        <v>0</v>
      </c>
      <c r="C855" s="52" t="s">
        <v>2069</v>
      </c>
      <c r="D855" s="58" t="s">
        <v>16</v>
      </c>
      <c r="E855" s="7">
        <v>43830</v>
      </c>
      <c r="F855" s="5" t="s">
        <v>10</v>
      </c>
      <c r="G855" s="6" t="s">
        <v>807</v>
      </c>
      <c r="H855" s="8" t="s">
        <v>938</v>
      </c>
      <c r="I855" s="8" t="s">
        <v>709</v>
      </c>
      <c r="J855" s="5" t="s">
        <v>19</v>
      </c>
      <c r="K855" s="5" t="str">
        <f t="shared" si="158"/>
        <v>1 2 22 4 PR24 89</v>
      </c>
      <c r="L855" s="21" t="s">
        <v>1030</v>
      </c>
      <c r="M855" s="22">
        <v>29714</v>
      </c>
      <c r="N855" s="22">
        <v>0</v>
      </c>
      <c r="O855" s="22">
        <v>0</v>
      </c>
      <c r="P855" s="22">
        <f t="shared" si="159"/>
        <v>29714</v>
      </c>
      <c r="Q855" s="22">
        <v>30314</v>
      </c>
      <c r="R855" s="22">
        <v>30314</v>
      </c>
      <c r="S855" s="22">
        <f t="shared" si="160"/>
        <v>600</v>
      </c>
      <c r="T855" s="76">
        <f t="shared" si="161"/>
        <v>1.9792834993732269E-2</v>
      </c>
      <c r="U855" s="64">
        <v>0</v>
      </c>
      <c r="V855" s="74">
        <f t="shared" si="157"/>
        <v>29714</v>
      </c>
      <c r="W855" s="70">
        <f t="shared" si="162"/>
        <v>4343.906704</v>
      </c>
      <c r="X855" s="70">
        <v>0</v>
      </c>
      <c r="Y855" s="70">
        <f t="shared" si="163"/>
        <v>25370.093295999999</v>
      </c>
    </row>
    <row r="856" spans="1:25" x14ac:dyDescent="0.3">
      <c r="A856" s="4">
        <v>811</v>
      </c>
      <c r="B856" s="54">
        <v>0</v>
      </c>
      <c r="C856" s="52" t="s">
        <v>2070</v>
      </c>
      <c r="D856" s="58" t="s">
        <v>16</v>
      </c>
      <c r="E856" s="7">
        <v>43830</v>
      </c>
      <c r="F856" s="5" t="s">
        <v>10</v>
      </c>
      <c r="G856" s="6" t="s">
        <v>807</v>
      </c>
      <c r="H856" s="8" t="s">
        <v>938</v>
      </c>
      <c r="I856" s="8" t="s">
        <v>709</v>
      </c>
      <c r="J856" s="5" t="s">
        <v>19</v>
      </c>
      <c r="K856" s="5" t="str">
        <f t="shared" si="158"/>
        <v>1 2 22 4 PR24 89</v>
      </c>
      <c r="L856" s="21" t="s">
        <v>1030</v>
      </c>
      <c r="M856" s="22">
        <v>29714</v>
      </c>
      <c r="N856" s="22">
        <v>0</v>
      </c>
      <c r="O856" s="22">
        <v>0</v>
      </c>
      <c r="P856" s="22">
        <f t="shared" si="159"/>
        <v>29714</v>
      </c>
      <c r="Q856" s="22">
        <v>30314</v>
      </c>
      <c r="R856" s="22">
        <v>30314</v>
      </c>
      <c r="S856" s="22">
        <f t="shared" si="160"/>
        <v>600</v>
      </c>
      <c r="T856" s="76">
        <f t="shared" si="161"/>
        <v>1.9792834993732269E-2</v>
      </c>
      <c r="U856" s="64">
        <v>0</v>
      </c>
      <c r="V856" s="74">
        <f t="shared" si="157"/>
        <v>29714</v>
      </c>
      <c r="W856" s="70">
        <f t="shared" si="162"/>
        <v>4343.906704</v>
      </c>
      <c r="X856" s="70">
        <v>0</v>
      </c>
      <c r="Y856" s="70">
        <f t="shared" si="163"/>
        <v>25370.093295999999</v>
      </c>
    </row>
    <row r="857" spans="1:25" x14ac:dyDescent="0.3">
      <c r="A857" s="4">
        <v>812</v>
      </c>
      <c r="B857" s="54">
        <v>0</v>
      </c>
      <c r="C857" s="52" t="s">
        <v>2071</v>
      </c>
      <c r="D857" s="58" t="s">
        <v>16</v>
      </c>
      <c r="E857" s="7">
        <v>43830</v>
      </c>
      <c r="F857" s="5" t="s">
        <v>10</v>
      </c>
      <c r="G857" s="6" t="s">
        <v>807</v>
      </c>
      <c r="H857" s="8" t="s">
        <v>938</v>
      </c>
      <c r="I857" s="8" t="s">
        <v>709</v>
      </c>
      <c r="J857" s="5" t="s">
        <v>19</v>
      </c>
      <c r="K857" s="5" t="str">
        <f t="shared" si="158"/>
        <v>1 2 22 4 PR24 89</v>
      </c>
      <c r="L857" s="21" t="s">
        <v>1030</v>
      </c>
      <c r="M857" s="22">
        <v>29714</v>
      </c>
      <c r="N857" s="22">
        <v>0</v>
      </c>
      <c r="O857" s="22">
        <v>0</v>
      </c>
      <c r="P857" s="22">
        <f t="shared" si="159"/>
        <v>29714</v>
      </c>
      <c r="Q857" s="22">
        <v>30314</v>
      </c>
      <c r="R857" s="22">
        <v>30314</v>
      </c>
      <c r="S857" s="22">
        <f t="shared" si="160"/>
        <v>600</v>
      </c>
      <c r="T857" s="76">
        <f t="shared" si="161"/>
        <v>1.9792834993732269E-2</v>
      </c>
      <c r="U857" s="64">
        <v>0</v>
      </c>
      <c r="V857" s="74">
        <f t="shared" si="157"/>
        <v>29714</v>
      </c>
      <c r="W857" s="70">
        <f t="shared" si="162"/>
        <v>4343.906704</v>
      </c>
      <c r="X857" s="70">
        <v>0</v>
      </c>
      <c r="Y857" s="70">
        <f t="shared" si="163"/>
        <v>25370.093295999999</v>
      </c>
    </row>
    <row r="858" spans="1:25" x14ac:dyDescent="0.3">
      <c r="A858" s="4">
        <v>813</v>
      </c>
      <c r="B858" s="54">
        <v>2346</v>
      </c>
      <c r="C858" s="52" t="s">
        <v>2844</v>
      </c>
      <c r="D858" s="58" t="s">
        <v>1963</v>
      </c>
      <c r="E858" s="7">
        <v>43998</v>
      </c>
      <c r="F858" s="5" t="s">
        <v>10</v>
      </c>
      <c r="G858" s="6" t="s">
        <v>807</v>
      </c>
      <c r="H858" s="8" t="s">
        <v>938</v>
      </c>
      <c r="I858" s="8" t="s">
        <v>1955</v>
      </c>
      <c r="J858" s="5" t="s">
        <v>19</v>
      </c>
      <c r="K858" s="5" t="str">
        <f t="shared" si="158"/>
        <v>1 2 22 4 PR24 89</v>
      </c>
      <c r="L858" s="21" t="s">
        <v>1030</v>
      </c>
      <c r="M858" s="22">
        <v>29714</v>
      </c>
      <c r="N858" s="22">
        <v>0</v>
      </c>
      <c r="O858" s="22">
        <v>0</v>
      </c>
      <c r="P858" s="22">
        <f t="shared" si="159"/>
        <v>29714</v>
      </c>
      <c r="Q858" s="22">
        <v>30314</v>
      </c>
      <c r="R858" s="22">
        <v>30314</v>
      </c>
      <c r="S858" s="22">
        <f t="shared" si="160"/>
        <v>600</v>
      </c>
      <c r="T858" s="76">
        <f t="shared" si="161"/>
        <v>1.9792834993732269E-2</v>
      </c>
      <c r="U858" s="64">
        <v>0</v>
      </c>
      <c r="V858" s="74">
        <f t="shared" si="157"/>
        <v>29714</v>
      </c>
      <c r="W858" s="70">
        <f t="shared" si="162"/>
        <v>4343.906704</v>
      </c>
      <c r="X858" s="70">
        <v>0</v>
      </c>
      <c r="Y858" s="70">
        <f t="shared" si="163"/>
        <v>25370.093295999999</v>
      </c>
    </row>
    <row r="859" spans="1:25" x14ac:dyDescent="0.3">
      <c r="A859" s="4">
        <v>814</v>
      </c>
      <c r="B859" s="54">
        <v>0</v>
      </c>
      <c r="C859" s="52" t="s">
        <v>2883</v>
      </c>
      <c r="D859" s="58" t="s">
        <v>16</v>
      </c>
      <c r="E859" s="7">
        <v>43830</v>
      </c>
      <c r="F859" s="5" t="s">
        <v>10</v>
      </c>
      <c r="G859" s="6" t="s">
        <v>807</v>
      </c>
      <c r="H859" s="8" t="s">
        <v>938</v>
      </c>
      <c r="I859" s="8" t="s">
        <v>1955</v>
      </c>
      <c r="J859" s="5" t="s">
        <v>19</v>
      </c>
      <c r="K859" s="5" t="str">
        <f t="shared" si="158"/>
        <v>1 2 22 4 PR24 89</v>
      </c>
      <c r="L859" s="21" t="s">
        <v>1030</v>
      </c>
      <c r="M859" s="22">
        <v>29714</v>
      </c>
      <c r="N859" s="22">
        <v>0</v>
      </c>
      <c r="O859" s="22">
        <v>0</v>
      </c>
      <c r="P859" s="22">
        <f t="shared" si="159"/>
        <v>29714</v>
      </c>
      <c r="Q859" s="22">
        <v>30314</v>
      </c>
      <c r="R859" s="22">
        <v>30314</v>
      </c>
      <c r="S859" s="22">
        <f t="shared" si="160"/>
        <v>600</v>
      </c>
      <c r="T859" s="76">
        <f t="shared" si="161"/>
        <v>1.9792834993732269E-2</v>
      </c>
      <c r="U859" s="64">
        <v>0</v>
      </c>
      <c r="V859" s="74">
        <f t="shared" si="157"/>
        <v>29714</v>
      </c>
      <c r="W859" s="70">
        <f t="shared" si="162"/>
        <v>4343.906704</v>
      </c>
      <c r="X859" s="70">
        <v>0</v>
      </c>
      <c r="Y859" s="70">
        <f t="shared" si="163"/>
        <v>25370.093295999999</v>
      </c>
    </row>
    <row r="860" spans="1:25" hidden="1" x14ac:dyDescent="0.3">
      <c r="A860" s="4">
        <v>854</v>
      </c>
      <c r="B860" s="54">
        <v>240</v>
      </c>
      <c r="C860" s="52" t="e">
        <v>#N/A</v>
      </c>
      <c r="D860" s="58" t="s">
        <v>1941</v>
      </c>
      <c r="E860" s="7">
        <v>35135</v>
      </c>
      <c r="F860" s="5" t="str">
        <f t="shared" ref="F860:F870" si="164">IFERROR(VLOOKUP(B860,SINDICATO,5,FALSE),"N/A")</f>
        <v>N/A</v>
      </c>
      <c r="G860" s="6" t="s">
        <v>357</v>
      </c>
      <c r="H860" s="6" t="s">
        <v>1942</v>
      </c>
      <c r="I860" s="8" t="s">
        <v>1943</v>
      </c>
      <c r="J860" s="5" t="s">
        <v>13</v>
      </c>
      <c r="K860" s="5" t="str">
        <f t="shared" ref="K860:K870" si="165">VLOOKUP(H860,estructura,2,FALSE)</f>
        <v>2 2 28 3 PR22 28</v>
      </c>
      <c r="L860" s="21" t="s">
        <v>1208</v>
      </c>
      <c r="M860" s="22">
        <v>35981</v>
      </c>
      <c r="N860" s="22">
        <v>1680</v>
      </c>
      <c r="O860" s="22">
        <v>1191</v>
      </c>
      <c r="P860" s="22">
        <f t="shared" ref="P860:P869" si="166">SUM(M860:O860)</f>
        <v>38852</v>
      </c>
      <c r="Q860" s="22">
        <v>35981</v>
      </c>
      <c r="R860" s="22">
        <v>38852</v>
      </c>
      <c r="S860" s="22">
        <f t="shared" ref="S860:S870" si="167">Q860-M860</f>
        <v>0</v>
      </c>
      <c r="T860" s="76">
        <f t="shared" ref="T860:T870" si="168">S860/Q860</f>
        <v>0</v>
      </c>
      <c r="U860" s="64">
        <v>850</v>
      </c>
      <c r="V860" s="74">
        <f t="shared" si="157"/>
        <v>38022</v>
      </c>
      <c r="W860" s="70">
        <f t="shared" ref="W860:W870" si="169">IF(V860&gt;0,((V860-(VLOOKUP(V860,$AA$10:$AD$20,1)))*(VLOOKUP(V860,$AA$10:$AD$20,4)))+(VLOOKUP(V860,$AA$10:$AD$20,3)),0)</f>
        <v>5832.7003040000009</v>
      </c>
      <c r="X860" s="70">
        <f t="shared" ref="X860:X865" si="170">M860*11.5%</f>
        <v>4137.8150000000005</v>
      </c>
      <c r="Y860" s="70">
        <f t="shared" ref="Y860:Y870" si="171">V860-W860-X860</f>
        <v>28051.484696</v>
      </c>
    </row>
    <row r="861" spans="1:25" hidden="1" x14ac:dyDescent="0.3">
      <c r="A861" s="4">
        <v>855</v>
      </c>
      <c r="B861" s="54">
        <v>1183</v>
      </c>
      <c r="C861" s="52" t="e">
        <v>#N/A</v>
      </c>
      <c r="D861" s="58" t="s">
        <v>1944</v>
      </c>
      <c r="E861" s="7">
        <v>40955</v>
      </c>
      <c r="F861" s="5" t="str">
        <f t="shared" si="164"/>
        <v>N/A</v>
      </c>
      <c r="G861" s="6" t="s">
        <v>357</v>
      </c>
      <c r="H861" s="6" t="s">
        <v>1942</v>
      </c>
      <c r="I861" s="8" t="s">
        <v>2932</v>
      </c>
      <c r="J861" s="5" t="s">
        <v>13</v>
      </c>
      <c r="K861" s="5" t="str">
        <f t="shared" si="165"/>
        <v>2 2 28 3 PR22 28</v>
      </c>
      <c r="L861" s="21" t="s">
        <v>1208</v>
      </c>
      <c r="M861" s="22">
        <v>33470</v>
      </c>
      <c r="N861" s="22">
        <v>1549</v>
      </c>
      <c r="O861" s="22">
        <v>1116</v>
      </c>
      <c r="P861" s="22">
        <f t="shared" si="166"/>
        <v>36135</v>
      </c>
      <c r="Q861" s="22">
        <v>33470</v>
      </c>
      <c r="R861" s="22">
        <v>36135</v>
      </c>
      <c r="S861" s="22">
        <f t="shared" si="167"/>
        <v>0</v>
      </c>
      <c r="T861" s="76">
        <f t="shared" si="168"/>
        <v>0</v>
      </c>
      <c r="U861" s="64">
        <v>283</v>
      </c>
      <c r="V861" s="74">
        <f t="shared" si="157"/>
        <v>34869</v>
      </c>
      <c r="W861" s="70">
        <f t="shared" si="169"/>
        <v>5267.6827040000007</v>
      </c>
      <c r="X861" s="70">
        <f t="shared" si="170"/>
        <v>3849.05</v>
      </c>
      <c r="Y861" s="70">
        <f t="shared" si="171"/>
        <v>25752.267296000002</v>
      </c>
    </row>
    <row r="862" spans="1:25" hidden="1" x14ac:dyDescent="0.3">
      <c r="A862" s="4">
        <v>856</v>
      </c>
      <c r="B862" s="54">
        <v>116</v>
      </c>
      <c r="C862" s="52" t="e">
        <v>#N/A</v>
      </c>
      <c r="D862" s="58" t="s">
        <v>1945</v>
      </c>
      <c r="E862" s="7">
        <v>33453</v>
      </c>
      <c r="F862" s="5" t="str">
        <f t="shared" si="164"/>
        <v>STIPEJAL</v>
      </c>
      <c r="G862" s="6" t="s">
        <v>357</v>
      </c>
      <c r="H862" s="6" t="s">
        <v>1942</v>
      </c>
      <c r="I862" s="8" t="s">
        <v>1511</v>
      </c>
      <c r="J862" s="5" t="s">
        <v>39</v>
      </c>
      <c r="K862" s="5" t="str">
        <f t="shared" si="165"/>
        <v>2 2 28 3 PR22 28</v>
      </c>
      <c r="L862" s="21" t="s">
        <v>1021</v>
      </c>
      <c r="M862" s="22">
        <v>20758</v>
      </c>
      <c r="N862" s="22">
        <v>1206</v>
      </c>
      <c r="O862" s="22">
        <v>955</v>
      </c>
      <c r="P862" s="22">
        <f t="shared" si="166"/>
        <v>22919</v>
      </c>
      <c r="Q862" s="22">
        <v>20758</v>
      </c>
      <c r="R862" s="22">
        <v>22919</v>
      </c>
      <c r="S862" s="22">
        <f t="shared" si="167"/>
        <v>0</v>
      </c>
      <c r="T862" s="76">
        <f t="shared" si="168"/>
        <v>0</v>
      </c>
      <c r="U862" s="64">
        <v>850</v>
      </c>
      <c r="V862" s="74">
        <f t="shared" si="157"/>
        <v>22563</v>
      </c>
      <c r="W862" s="70">
        <f t="shared" si="169"/>
        <v>3062.4475040000002</v>
      </c>
      <c r="X862" s="70">
        <f t="shared" si="170"/>
        <v>2387.17</v>
      </c>
      <c r="Y862" s="70">
        <f t="shared" si="171"/>
        <v>17113.382495999998</v>
      </c>
    </row>
    <row r="863" spans="1:25" hidden="1" x14ac:dyDescent="0.3">
      <c r="A863" s="4">
        <v>857</v>
      </c>
      <c r="B863" s="54">
        <v>827</v>
      </c>
      <c r="C863" s="52" t="e">
        <v>#N/A</v>
      </c>
      <c r="D863" s="58" t="s">
        <v>1947</v>
      </c>
      <c r="E863" s="7">
        <v>37668</v>
      </c>
      <c r="F863" s="5" t="str">
        <f t="shared" si="164"/>
        <v>STIPEJAL</v>
      </c>
      <c r="G863" s="6" t="s">
        <v>357</v>
      </c>
      <c r="H863" s="6" t="s">
        <v>1942</v>
      </c>
      <c r="I863" s="8" t="s">
        <v>1948</v>
      </c>
      <c r="J863" s="5" t="s">
        <v>39</v>
      </c>
      <c r="K863" s="5" t="str">
        <f t="shared" si="165"/>
        <v>2 2 28 3 PR22 28</v>
      </c>
      <c r="L863" s="21" t="s">
        <v>1018</v>
      </c>
      <c r="M863" s="22">
        <v>18077</v>
      </c>
      <c r="N863" s="22">
        <v>1163</v>
      </c>
      <c r="O863" s="22">
        <v>922</v>
      </c>
      <c r="P863" s="22">
        <f t="shared" si="166"/>
        <v>20162</v>
      </c>
      <c r="Q863" s="22">
        <v>18077</v>
      </c>
      <c r="R863" s="22">
        <v>20162</v>
      </c>
      <c r="S863" s="22">
        <f t="shared" si="167"/>
        <v>0</v>
      </c>
      <c r="T863" s="76">
        <f t="shared" si="168"/>
        <v>0</v>
      </c>
      <c r="U863" s="64">
        <v>566</v>
      </c>
      <c r="V863" s="74">
        <f t="shared" si="157"/>
        <v>19565</v>
      </c>
      <c r="W863" s="70">
        <f t="shared" si="169"/>
        <v>2525.2059040000004</v>
      </c>
      <c r="X863" s="70">
        <f t="shared" si="170"/>
        <v>2078.855</v>
      </c>
      <c r="Y863" s="70">
        <f t="shared" si="171"/>
        <v>14960.939095999998</v>
      </c>
    </row>
    <row r="864" spans="1:25" hidden="1" x14ac:dyDescent="0.3">
      <c r="A864" s="4">
        <v>858</v>
      </c>
      <c r="B864" s="54">
        <v>2264</v>
      </c>
      <c r="C864" s="52">
        <v>0</v>
      </c>
      <c r="D864" s="58" t="s">
        <v>1949</v>
      </c>
      <c r="E864" s="7">
        <v>43647</v>
      </c>
      <c r="F864" s="5" t="str">
        <f t="shared" si="164"/>
        <v>N/A</v>
      </c>
      <c r="G864" s="6" t="s">
        <v>357</v>
      </c>
      <c r="H864" s="6" t="s">
        <v>1942</v>
      </c>
      <c r="I864" s="8" t="s">
        <v>1950</v>
      </c>
      <c r="J864" s="5" t="s">
        <v>13</v>
      </c>
      <c r="K864" s="5" t="str">
        <f t="shared" si="165"/>
        <v>2 2 28 3 PR22 28</v>
      </c>
      <c r="L864" s="21" t="s">
        <v>1015</v>
      </c>
      <c r="M864" s="22">
        <v>16635</v>
      </c>
      <c r="N864" s="22">
        <v>1128</v>
      </c>
      <c r="O864" s="22">
        <v>903</v>
      </c>
      <c r="P864" s="22">
        <f t="shared" si="166"/>
        <v>18666</v>
      </c>
      <c r="Q864" s="22">
        <v>16635</v>
      </c>
      <c r="R864" s="22">
        <v>18666</v>
      </c>
      <c r="S864" s="22">
        <f t="shared" si="167"/>
        <v>0</v>
      </c>
      <c r="T864" s="76">
        <f t="shared" si="168"/>
        <v>0</v>
      </c>
      <c r="U864" s="64">
        <v>0</v>
      </c>
      <c r="V864" s="74">
        <f t="shared" si="157"/>
        <v>17538</v>
      </c>
      <c r="W864" s="70">
        <f t="shared" si="169"/>
        <v>2161.9675040000002</v>
      </c>
      <c r="X864" s="70">
        <f t="shared" si="170"/>
        <v>1913.0250000000001</v>
      </c>
      <c r="Y864" s="70">
        <f t="shared" si="171"/>
        <v>13463.007496</v>
      </c>
    </row>
    <row r="865" spans="1:25" hidden="1" x14ac:dyDescent="0.3">
      <c r="A865" s="4">
        <v>859</v>
      </c>
      <c r="B865" s="54">
        <v>976</v>
      </c>
      <c r="C865" s="52" t="e">
        <v>#N/A</v>
      </c>
      <c r="D865" s="58" t="s">
        <v>1951</v>
      </c>
      <c r="E865" s="7">
        <v>38244</v>
      </c>
      <c r="F865" s="5" t="str">
        <f t="shared" si="164"/>
        <v>SUTIPEJAL</v>
      </c>
      <c r="G865" s="6" t="s">
        <v>357</v>
      </c>
      <c r="H865" s="6" t="s">
        <v>1942</v>
      </c>
      <c r="I865" s="8" t="s">
        <v>1519</v>
      </c>
      <c r="J865" s="5" t="s">
        <v>39</v>
      </c>
      <c r="K865" s="5" t="str">
        <f t="shared" si="165"/>
        <v>2 2 28 3 PR22 28</v>
      </c>
      <c r="L865" s="21" t="s">
        <v>1175</v>
      </c>
      <c r="M865" s="22">
        <v>15441</v>
      </c>
      <c r="N865" s="22">
        <v>1099</v>
      </c>
      <c r="O865" s="22">
        <v>889</v>
      </c>
      <c r="P865" s="22">
        <f t="shared" si="166"/>
        <v>17429</v>
      </c>
      <c r="Q865" s="22">
        <v>15441</v>
      </c>
      <c r="R865" s="22">
        <v>17429</v>
      </c>
      <c r="S865" s="22">
        <f t="shared" si="167"/>
        <v>0</v>
      </c>
      <c r="T865" s="76">
        <f t="shared" si="168"/>
        <v>0</v>
      </c>
      <c r="U865" s="64">
        <v>566</v>
      </c>
      <c r="V865" s="74">
        <f t="shared" si="157"/>
        <v>16896</v>
      </c>
      <c r="W865" s="70">
        <f t="shared" si="169"/>
        <v>2046.921104</v>
      </c>
      <c r="X865" s="70">
        <f t="shared" si="170"/>
        <v>1775.7150000000001</v>
      </c>
      <c r="Y865" s="70">
        <f t="shared" si="171"/>
        <v>13073.363895999999</v>
      </c>
    </row>
    <row r="866" spans="1:25" hidden="1" x14ac:dyDescent="0.3">
      <c r="A866" s="4">
        <v>860</v>
      </c>
      <c r="B866" s="54">
        <v>2021</v>
      </c>
      <c r="C866" s="52">
        <v>0</v>
      </c>
      <c r="D866" s="58" t="s">
        <v>1952</v>
      </c>
      <c r="E866" s="7">
        <v>43647</v>
      </c>
      <c r="F866" s="5" t="str">
        <f t="shared" si="164"/>
        <v>N/A</v>
      </c>
      <c r="G866" s="6" t="s">
        <v>357</v>
      </c>
      <c r="H866" s="6" t="s">
        <v>1942</v>
      </c>
      <c r="I866" s="8" t="s">
        <v>1519</v>
      </c>
      <c r="J866" s="5" t="s">
        <v>13</v>
      </c>
      <c r="K866" s="5" t="str">
        <f t="shared" si="165"/>
        <v>2 2 28 3 PR22 28</v>
      </c>
      <c r="L866" s="21" t="s">
        <v>1175</v>
      </c>
      <c r="M866" s="22">
        <v>15441</v>
      </c>
      <c r="N866" s="22">
        <v>1099</v>
      </c>
      <c r="O866" s="22">
        <v>889</v>
      </c>
      <c r="P866" s="22">
        <f t="shared" si="166"/>
        <v>17429</v>
      </c>
      <c r="Q866" s="22">
        <v>15441</v>
      </c>
      <c r="R866" s="22">
        <v>17429</v>
      </c>
      <c r="S866" s="22">
        <f t="shared" si="167"/>
        <v>0</v>
      </c>
      <c r="T866" s="76">
        <f t="shared" si="168"/>
        <v>0</v>
      </c>
      <c r="U866" s="64">
        <v>0</v>
      </c>
      <c r="V866" s="74">
        <f t="shared" si="157"/>
        <v>16330</v>
      </c>
      <c r="W866" s="70">
        <f t="shared" si="169"/>
        <v>1945.4939040000002</v>
      </c>
      <c r="X866" s="70">
        <f t="shared" ref="X866:X870" si="172">M866*11.5%</f>
        <v>1775.7150000000001</v>
      </c>
      <c r="Y866" s="70">
        <f t="shared" si="171"/>
        <v>12608.791095999999</v>
      </c>
    </row>
    <row r="867" spans="1:25" hidden="1" x14ac:dyDescent="0.3">
      <c r="A867" s="4">
        <v>861</v>
      </c>
      <c r="B867" s="54">
        <v>1800</v>
      </c>
      <c r="C867" s="52">
        <v>0</v>
      </c>
      <c r="D867" s="58" t="s">
        <v>1953</v>
      </c>
      <c r="E867" s="7">
        <v>43647</v>
      </c>
      <c r="F867" s="5" t="str">
        <f t="shared" si="164"/>
        <v>N/A</v>
      </c>
      <c r="G867" s="6" t="s">
        <v>357</v>
      </c>
      <c r="H867" s="6" t="s">
        <v>1942</v>
      </c>
      <c r="I867" s="8" t="s">
        <v>1519</v>
      </c>
      <c r="J867" s="5" t="s">
        <v>13</v>
      </c>
      <c r="K867" s="5" t="str">
        <f t="shared" si="165"/>
        <v>2 2 28 3 PR22 28</v>
      </c>
      <c r="L867" s="21" t="s">
        <v>1175</v>
      </c>
      <c r="M867" s="22">
        <v>15441</v>
      </c>
      <c r="N867" s="22">
        <v>1099</v>
      </c>
      <c r="O867" s="22">
        <v>889</v>
      </c>
      <c r="P867" s="22">
        <f t="shared" si="166"/>
        <v>17429</v>
      </c>
      <c r="Q867" s="22">
        <v>15441</v>
      </c>
      <c r="R867" s="22">
        <v>17429</v>
      </c>
      <c r="S867" s="22">
        <f t="shared" si="167"/>
        <v>0</v>
      </c>
      <c r="T867" s="76">
        <f t="shared" si="168"/>
        <v>0</v>
      </c>
      <c r="U867" s="64">
        <v>0</v>
      </c>
      <c r="V867" s="74">
        <f t="shared" si="157"/>
        <v>16330</v>
      </c>
      <c r="W867" s="70">
        <f t="shared" si="169"/>
        <v>1945.4939040000002</v>
      </c>
      <c r="X867" s="70">
        <f t="shared" si="172"/>
        <v>1775.7150000000001</v>
      </c>
      <c r="Y867" s="70">
        <f t="shared" si="171"/>
        <v>12608.791095999999</v>
      </c>
    </row>
    <row r="868" spans="1:25" hidden="1" x14ac:dyDescent="0.3">
      <c r="A868" s="4">
        <v>862</v>
      </c>
      <c r="B868" s="54">
        <v>2371</v>
      </c>
      <c r="C868" s="52">
        <v>0</v>
      </c>
      <c r="D868" s="58" t="s">
        <v>1985</v>
      </c>
      <c r="E868" s="7">
        <v>44105</v>
      </c>
      <c r="F868" s="5" t="str">
        <f t="shared" si="164"/>
        <v>N/A</v>
      </c>
      <c r="G868" s="6" t="s">
        <v>357</v>
      </c>
      <c r="H868" s="6" t="s">
        <v>1942</v>
      </c>
      <c r="I868" s="8" t="s">
        <v>56</v>
      </c>
      <c r="J868" s="5" t="s">
        <v>13</v>
      </c>
      <c r="K868" s="5" t="str">
        <f t="shared" si="165"/>
        <v>2 2 28 3 PR22 28</v>
      </c>
      <c r="L868" s="21" t="s">
        <v>1013</v>
      </c>
      <c r="M868" s="22">
        <v>11260</v>
      </c>
      <c r="N868" s="22">
        <v>815</v>
      </c>
      <c r="O868" s="22">
        <v>696</v>
      </c>
      <c r="P868" s="22">
        <f t="shared" si="166"/>
        <v>12771</v>
      </c>
      <c r="Q868" s="22">
        <v>11260</v>
      </c>
      <c r="R868" s="22">
        <v>12771</v>
      </c>
      <c r="S868" s="22">
        <f t="shared" si="167"/>
        <v>0</v>
      </c>
      <c r="T868" s="76">
        <f t="shared" si="168"/>
        <v>0</v>
      </c>
      <c r="U868" s="64">
        <v>0</v>
      </c>
      <c r="V868" s="74">
        <f t="shared" si="157"/>
        <v>11956</v>
      </c>
      <c r="W868" s="70">
        <f t="shared" si="169"/>
        <v>1161.6731040000002</v>
      </c>
      <c r="X868" s="70">
        <f t="shared" si="172"/>
        <v>1294.9000000000001</v>
      </c>
      <c r="Y868" s="70">
        <f t="shared" si="171"/>
        <v>9499.4268960000009</v>
      </c>
    </row>
    <row r="869" spans="1:25" hidden="1" x14ac:dyDescent="0.3">
      <c r="A869" s="4">
        <v>863</v>
      </c>
      <c r="B869" s="54">
        <v>2370</v>
      </c>
      <c r="C869" s="52">
        <v>0</v>
      </c>
      <c r="D869" s="58" t="s">
        <v>1984</v>
      </c>
      <c r="E869" s="7">
        <v>44105</v>
      </c>
      <c r="F869" s="5" t="str">
        <f t="shared" si="164"/>
        <v>N/A</v>
      </c>
      <c r="G869" s="6" t="s">
        <v>357</v>
      </c>
      <c r="H869" s="6" t="s">
        <v>1942</v>
      </c>
      <c r="I869" s="8" t="s">
        <v>312</v>
      </c>
      <c r="J869" s="5" t="s">
        <v>13</v>
      </c>
      <c r="K869" s="5" t="str">
        <f t="shared" si="165"/>
        <v>2 2 28 3 PR22 28</v>
      </c>
      <c r="L869" s="21" t="s">
        <v>1013</v>
      </c>
      <c r="M869" s="22">
        <v>11260</v>
      </c>
      <c r="N869" s="22">
        <v>815</v>
      </c>
      <c r="O869" s="22">
        <v>696</v>
      </c>
      <c r="P869" s="22">
        <f t="shared" si="166"/>
        <v>12771</v>
      </c>
      <c r="Q869" s="22">
        <v>11260</v>
      </c>
      <c r="R869" s="22">
        <v>12771</v>
      </c>
      <c r="S869" s="22">
        <f t="shared" si="167"/>
        <v>0</v>
      </c>
      <c r="T869" s="76">
        <f t="shared" si="168"/>
        <v>0</v>
      </c>
      <c r="U869" s="64">
        <v>0</v>
      </c>
      <c r="V869" s="74">
        <f t="shared" si="157"/>
        <v>11956</v>
      </c>
      <c r="W869" s="70">
        <f t="shared" si="169"/>
        <v>1161.6731040000002</v>
      </c>
      <c r="X869" s="70">
        <f t="shared" si="172"/>
        <v>1294.9000000000001</v>
      </c>
      <c r="Y869" s="70">
        <f t="shared" si="171"/>
        <v>9499.4268960000009</v>
      </c>
    </row>
    <row r="870" spans="1:25" hidden="1" x14ac:dyDescent="0.3">
      <c r="A870" s="4">
        <v>864</v>
      </c>
      <c r="B870" s="54">
        <v>969</v>
      </c>
      <c r="C870" s="52" t="e">
        <v>#N/A</v>
      </c>
      <c r="D870" s="58" t="s">
        <v>1946</v>
      </c>
      <c r="E870" s="7">
        <v>39815</v>
      </c>
      <c r="F870" s="5" t="str">
        <f t="shared" si="164"/>
        <v>STIPEJAL</v>
      </c>
      <c r="G870" s="6" t="s">
        <v>357</v>
      </c>
      <c r="H870" s="6" t="s">
        <v>1942</v>
      </c>
      <c r="I870" s="8" t="s">
        <v>1515</v>
      </c>
      <c r="J870" s="5" t="s">
        <v>39</v>
      </c>
      <c r="K870" s="5" t="str">
        <f t="shared" si="165"/>
        <v>2 2 28 3 PR22 28</v>
      </c>
      <c r="L870" s="21" t="s">
        <v>1210</v>
      </c>
      <c r="M870" s="22">
        <v>18895</v>
      </c>
      <c r="N870" s="22">
        <v>1000</v>
      </c>
      <c r="O870" s="22">
        <v>955</v>
      </c>
      <c r="P870" s="22">
        <v>20850</v>
      </c>
      <c r="Q870" s="22">
        <v>18895</v>
      </c>
      <c r="R870" s="22">
        <v>20850</v>
      </c>
      <c r="S870" s="22">
        <f t="shared" si="167"/>
        <v>0</v>
      </c>
      <c r="T870" s="76">
        <f t="shared" si="168"/>
        <v>0</v>
      </c>
      <c r="U870" s="64">
        <v>425</v>
      </c>
      <c r="V870" s="74">
        <f t="shared" si="157"/>
        <v>20275</v>
      </c>
      <c r="W870" s="70">
        <f t="shared" si="169"/>
        <v>2652.4379040000003</v>
      </c>
      <c r="X870" s="70">
        <f t="shared" si="172"/>
        <v>2172.9250000000002</v>
      </c>
      <c r="Y870" s="70">
        <f t="shared" si="171"/>
        <v>15449.637096000002</v>
      </c>
    </row>
  </sheetData>
  <autoFilter ref="A6:AH870" xr:uid="{00000000-0009-0000-0000-000002000000}">
    <filterColumn colId="19">
      <filters>
        <filter val="1,98%"/>
        <filter val="2,17%"/>
        <filter val="2,30%"/>
        <filter val="2,50%"/>
        <filter val="2,59%"/>
        <filter val="2,81%"/>
        <filter val="2,91%"/>
        <filter val="3,21%"/>
        <filter val="3,26%"/>
        <filter val="3,31%"/>
        <filter val="3,40%"/>
        <filter val="3,47%"/>
        <filter val="3,48%"/>
        <filter val="3,55%"/>
        <filter val="3,57%"/>
        <filter val="3,64%"/>
        <filter val="3,73%"/>
        <filter val="3,74%"/>
        <filter val="3,86%"/>
        <filter val="3,98%"/>
        <filter val="4,03%"/>
        <filter val="4,04%"/>
        <filter val="4,15%"/>
        <filter val="4,17%"/>
        <filter val="4,19%"/>
        <filter val="4,27%"/>
        <filter val="4,29%"/>
        <filter val="4,34%"/>
        <filter val="4,36%"/>
        <filter val="4,49%"/>
        <filter val="4,51%"/>
        <filter val="4,52%"/>
        <filter val="4,56%"/>
        <filter val="4,61%"/>
        <filter val="4,62%"/>
        <filter val="4,78%"/>
        <filter val="4,85%"/>
        <filter val="4,87%"/>
        <filter val="4,92%"/>
        <filter val="4,96%"/>
        <filter val="5,06%"/>
        <filter val="5,08%"/>
        <filter val="5,13%"/>
        <filter val="5,22%"/>
        <filter val="5,24%"/>
        <filter val="5,27%"/>
        <filter val="5,30%"/>
        <filter val="5,31%"/>
        <filter val="5,41%"/>
        <filter val="5,49%"/>
        <filter val="5,51%"/>
        <filter val="5,62%"/>
        <filter val="5,64%"/>
        <filter val="5,69%"/>
        <filter val="6,13%"/>
        <filter val="6,34%"/>
      </filters>
    </filterColumn>
    <sortState xmlns:xlrd2="http://schemas.microsoft.com/office/spreadsheetml/2017/richdata2" ref="A15:AH859">
      <sortCondition descending="1" ref="T6:T870"/>
    </sortState>
  </autoFilter>
  <sortState xmlns:xlrd2="http://schemas.microsoft.com/office/spreadsheetml/2017/richdata2" ref="B7:V871">
    <sortCondition ref="K7:K871"/>
    <sortCondition descending="1" ref="L7:L871"/>
  </sortState>
  <conditionalFormatting sqref="D716:D739 D742:D778 D693:D714 D264 D199:D262 D129:D158 D300 D302:D313 D484:D488 D339:D383 D315:D337 D266:D279 D292:D298 D490:D537 D90:D113 D115:D125 D186:D197 D160:D184 D539:D622 D8:D10 D281:D290 D639:D653 D655:D691 D14:D88 D12 D385:D482">
    <cfRule type="cellIs" dxfId="106" priority="120" operator="equal">
      <formula>"VACANTE"</formula>
    </cfRule>
  </conditionalFormatting>
  <conditionalFormatting sqref="D623">
    <cfRule type="cellIs" dxfId="105" priority="119" operator="equal">
      <formula>"VACANTE"</formula>
    </cfRule>
  </conditionalFormatting>
  <conditionalFormatting sqref="D624">
    <cfRule type="cellIs" dxfId="104" priority="118" operator="equal">
      <formula>"VACANTE"</formula>
    </cfRule>
  </conditionalFormatting>
  <conditionalFormatting sqref="D625">
    <cfRule type="cellIs" dxfId="103" priority="117" operator="equal">
      <formula>"VACANTE"</formula>
    </cfRule>
  </conditionalFormatting>
  <conditionalFormatting sqref="D626">
    <cfRule type="cellIs" dxfId="102" priority="116" operator="equal">
      <formula>"VACANTE"</formula>
    </cfRule>
  </conditionalFormatting>
  <conditionalFormatting sqref="D627:D635">
    <cfRule type="cellIs" dxfId="101" priority="115" operator="equal">
      <formula>"VACANTE"</formula>
    </cfRule>
  </conditionalFormatting>
  <conditionalFormatting sqref="D636">
    <cfRule type="cellIs" dxfId="100" priority="114" operator="equal">
      <formula>"VACANTE"</formula>
    </cfRule>
  </conditionalFormatting>
  <conditionalFormatting sqref="D637">
    <cfRule type="cellIs" dxfId="99" priority="113" operator="equal">
      <formula>"VACANTE"</formula>
    </cfRule>
  </conditionalFormatting>
  <conditionalFormatting sqref="D489">
    <cfRule type="cellIs" dxfId="98" priority="112" operator="equal">
      <formula>"VACANTE"</formula>
    </cfRule>
  </conditionalFormatting>
  <conditionalFormatting sqref="D638">
    <cfRule type="cellIs" dxfId="97" priority="111" operator="equal">
      <formula>"VACANTE"</formula>
    </cfRule>
  </conditionalFormatting>
  <conditionalFormatting sqref="D800 D802:D806">
    <cfRule type="cellIs" dxfId="96" priority="110" operator="equal">
      <formula>"VACANTE"</formula>
    </cfRule>
  </conditionalFormatting>
  <conditionalFormatting sqref="D779">
    <cfRule type="cellIs" dxfId="95" priority="109" operator="equal">
      <formula>"VACANTE"</formula>
    </cfRule>
  </conditionalFormatting>
  <conditionalFormatting sqref="D780">
    <cfRule type="cellIs" dxfId="94" priority="108" operator="equal">
      <formula>"VACANTE"</formula>
    </cfRule>
  </conditionalFormatting>
  <conditionalFormatting sqref="D781">
    <cfRule type="cellIs" dxfId="93" priority="107" operator="equal">
      <formula>"VACANTE"</formula>
    </cfRule>
  </conditionalFormatting>
  <conditionalFormatting sqref="D782">
    <cfRule type="cellIs" dxfId="92" priority="106" operator="equal">
      <formula>"VACANTE"</formula>
    </cfRule>
  </conditionalFormatting>
  <conditionalFormatting sqref="D783:D784">
    <cfRule type="cellIs" dxfId="91" priority="105" operator="equal">
      <formula>"VACANTE"</formula>
    </cfRule>
  </conditionalFormatting>
  <conditionalFormatting sqref="D785">
    <cfRule type="cellIs" dxfId="90" priority="104" operator="equal">
      <formula>"VACANTE"</formula>
    </cfRule>
  </conditionalFormatting>
  <conditionalFormatting sqref="D786">
    <cfRule type="cellIs" dxfId="89" priority="103" operator="equal">
      <formula>"VACANTE"</formula>
    </cfRule>
  </conditionalFormatting>
  <conditionalFormatting sqref="D787">
    <cfRule type="cellIs" dxfId="88" priority="102" operator="equal">
      <formula>"VACANTE"</formula>
    </cfRule>
  </conditionalFormatting>
  <conditionalFormatting sqref="D788">
    <cfRule type="cellIs" dxfId="87" priority="101" operator="equal">
      <formula>"VACANTE"</formula>
    </cfRule>
  </conditionalFormatting>
  <conditionalFormatting sqref="D789">
    <cfRule type="cellIs" dxfId="86" priority="100" operator="equal">
      <formula>"VACANTE"</formula>
    </cfRule>
  </conditionalFormatting>
  <conditionalFormatting sqref="D790">
    <cfRule type="cellIs" dxfId="85" priority="99" operator="equal">
      <formula>"VACANTE"</formula>
    </cfRule>
  </conditionalFormatting>
  <conditionalFormatting sqref="D791">
    <cfRule type="cellIs" dxfId="84" priority="98" operator="equal">
      <formula>"VACANTE"</formula>
    </cfRule>
  </conditionalFormatting>
  <conditionalFormatting sqref="D792">
    <cfRule type="cellIs" dxfId="83" priority="97" operator="equal">
      <formula>"VACANTE"</formula>
    </cfRule>
  </conditionalFormatting>
  <conditionalFormatting sqref="D793">
    <cfRule type="cellIs" dxfId="82" priority="96" operator="equal">
      <formula>"VACANTE"</formula>
    </cfRule>
  </conditionalFormatting>
  <conditionalFormatting sqref="D794">
    <cfRule type="cellIs" dxfId="81" priority="95" operator="equal">
      <formula>"VACANTE"</formula>
    </cfRule>
  </conditionalFormatting>
  <conditionalFormatting sqref="D795">
    <cfRule type="cellIs" dxfId="80" priority="94" operator="equal">
      <formula>"VACANTE"</formula>
    </cfRule>
  </conditionalFormatting>
  <conditionalFormatting sqref="D796">
    <cfRule type="cellIs" dxfId="79" priority="93" operator="equal">
      <formula>"VACANTE"</formula>
    </cfRule>
  </conditionalFormatting>
  <conditionalFormatting sqref="D797:D798">
    <cfRule type="cellIs" dxfId="78" priority="92" operator="equal">
      <formula>"VACANTE"</formula>
    </cfRule>
  </conditionalFormatting>
  <conditionalFormatting sqref="D799">
    <cfRule type="cellIs" dxfId="77" priority="91" operator="equal">
      <formula>"VACANTE"</formula>
    </cfRule>
  </conditionalFormatting>
  <conditionalFormatting sqref="D800">
    <cfRule type="cellIs" dxfId="76" priority="90" operator="equal">
      <formula>"VACANTE"</formula>
    </cfRule>
  </conditionalFormatting>
  <conditionalFormatting sqref="D801">
    <cfRule type="cellIs" dxfId="75" priority="89" operator="equal">
      <formula>"VACANTE"</formula>
    </cfRule>
  </conditionalFormatting>
  <conditionalFormatting sqref="D807">
    <cfRule type="cellIs" dxfId="74" priority="88" operator="equal">
      <formula>"VACANTE"</formula>
    </cfRule>
  </conditionalFormatting>
  <conditionalFormatting sqref="D808">
    <cfRule type="cellIs" dxfId="73" priority="87" operator="equal">
      <formula>"VACANTE"</formula>
    </cfRule>
  </conditionalFormatting>
  <conditionalFormatting sqref="D809">
    <cfRule type="cellIs" dxfId="72" priority="86" operator="equal">
      <formula>"VACANTE"</formula>
    </cfRule>
  </conditionalFormatting>
  <conditionalFormatting sqref="D810">
    <cfRule type="cellIs" dxfId="71" priority="85" operator="equal">
      <formula>"VACANTE"</formula>
    </cfRule>
  </conditionalFormatting>
  <conditionalFormatting sqref="D811">
    <cfRule type="cellIs" dxfId="70" priority="84" operator="equal">
      <formula>"VACANTE"</formula>
    </cfRule>
  </conditionalFormatting>
  <conditionalFormatting sqref="D812">
    <cfRule type="cellIs" dxfId="69" priority="83" operator="equal">
      <formula>"VACANTE"</formula>
    </cfRule>
  </conditionalFormatting>
  <conditionalFormatting sqref="D813">
    <cfRule type="cellIs" dxfId="68" priority="82" operator="equal">
      <formula>"VACANTE"</formula>
    </cfRule>
  </conditionalFormatting>
  <conditionalFormatting sqref="D814">
    <cfRule type="cellIs" dxfId="67" priority="81" operator="equal">
      <formula>"VACANTE"</formula>
    </cfRule>
  </conditionalFormatting>
  <conditionalFormatting sqref="D815:D821">
    <cfRule type="cellIs" dxfId="66" priority="80" operator="equal">
      <formula>"VACANTE"</formula>
    </cfRule>
  </conditionalFormatting>
  <conditionalFormatting sqref="D715">
    <cfRule type="cellIs" dxfId="65" priority="79" operator="equal">
      <formula>"VACANTE"</formula>
    </cfRule>
  </conditionalFormatting>
  <conditionalFormatting sqref="D740:D741">
    <cfRule type="cellIs" dxfId="64" priority="78" operator="equal">
      <formula>"VACANTE"</formula>
    </cfRule>
  </conditionalFormatting>
  <conditionalFormatting sqref="D198">
    <cfRule type="cellIs" dxfId="63" priority="77" operator="equal">
      <formula>"VACANTE"</formula>
    </cfRule>
  </conditionalFormatting>
  <conditionalFormatting sqref="D693:D821 D264 D300 D302:D313 D339:D383 D315:D337 D266:D279 D292:D298 D484:D537 D90:D113 D115:D125 D186:D262 D129:D184 D8:D10 D281:D290 D539:D653 D655:D691 D14:D88 D12 D385:D482">
    <cfRule type="containsText" dxfId="62" priority="75" operator="containsText" text="NO UTILIZABLE">
      <formula>NOT(ISERROR(SEARCH("NO UTILIZABLE",D8)))</formula>
    </cfRule>
  </conditionalFormatting>
  <conditionalFormatting sqref="D822:D832">
    <cfRule type="cellIs" dxfId="61" priority="72" operator="equal">
      <formula>"VACANTE"</formula>
    </cfRule>
  </conditionalFormatting>
  <conditionalFormatting sqref="D822:D832">
    <cfRule type="containsText" dxfId="60" priority="73" operator="containsText" text="NO UTILIZABLE">
      <formula>NOT(ISERROR(SEARCH("NO UTILIZABLE",D822)))</formula>
    </cfRule>
  </conditionalFormatting>
  <conditionalFormatting sqref="D299">
    <cfRule type="cellIs" dxfId="59" priority="71" operator="equal">
      <formula>"VACANTE"</formula>
    </cfRule>
  </conditionalFormatting>
  <conditionalFormatting sqref="D299">
    <cfRule type="containsText" dxfId="58" priority="70" operator="containsText" text="NO UTILIZABLE">
      <formula>NOT(ISERROR(SEARCH("NO UTILIZABLE",D299)))</formula>
    </cfRule>
  </conditionalFormatting>
  <conditionalFormatting sqref="D693:D832 D264 D302:D313 D339:D383 D315:D337 D266:D279 D292:D300 D484:D537 D90:D113 D115:D125 D186:D262 D129:D184 D8:D10 D281:D290 D539:D653 D655:D691 D14:D88 D12 D385:D482">
    <cfRule type="containsText" dxfId="57" priority="69" operator="containsText" text="NO DISPONIBLE">
      <formula>NOT(ISERROR(SEARCH("NO DISPONIBLE",D8)))</formula>
    </cfRule>
  </conditionalFormatting>
  <conditionalFormatting sqref="D89">
    <cfRule type="cellIs" dxfId="56" priority="68" operator="equal">
      <formula>"VACANTE"</formula>
    </cfRule>
  </conditionalFormatting>
  <conditionalFormatting sqref="D89">
    <cfRule type="containsText" dxfId="55" priority="67" operator="containsText" text="NO UTILIZABLE">
      <formula>NOT(ISERROR(SEARCH("NO UTILIZABLE",D89)))</formula>
    </cfRule>
  </conditionalFormatting>
  <conditionalFormatting sqref="D89">
    <cfRule type="containsText" dxfId="54" priority="66" operator="containsText" text="NO DISPONIBLE">
      <formula>NOT(ISERROR(SEARCH("NO DISPONIBLE",D89)))</formula>
    </cfRule>
  </conditionalFormatting>
  <conditionalFormatting sqref="D692">
    <cfRule type="cellIs" dxfId="53" priority="65" operator="equal">
      <formula>"VACANTE"</formula>
    </cfRule>
  </conditionalFormatting>
  <conditionalFormatting sqref="D692">
    <cfRule type="containsText" dxfId="52" priority="64" operator="containsText" text="NO UTILIZABLE">
      <formula>NOT(ISERROR(SEARCH("NO UTILIZABLE",D692)))</formula>
    </cfRule>
  </conditionalFormatting>
  <conditionalFormatting sqref="D692">
    <cfRule type="containsText" dxfId="51" priority="63" operator="containsText" text="NO DISPONIBLE">
      <formula>NOT(ISERROR(SEARCH("NO DISPONIBLE",D692)))</formula>
    </cfRule>
  </conditionalFormatting>
  <conditionalFormatting sqref="D265">
    <cfRule type="cellIs" dxfId="50" priority="62" operator="equal">
      <formula>"VACANTE"</formula>
    </cfRule>
  </conditionalFormatting>
  <conditionalFormatting sqref="D265">
    <cfRule type="containsText" dxfId="49" priority="61" operator="containsText" text="NO UTILIZABLE">
      <formula>NOT(ISERROR(SEARCH("NO UTILIZABLE",D265)))</formula>
    </cfRule>
  </conditionalFormatting>
  <conditionalFormatting sqref="D265">
    <cfRule type="containsText" dxfId="48" priority="60" operator="containsText" text="NO DISPONIBLE">
      <formula>NOT(ISERROR(SEARCH("NO DISPONIBLE",D265)))</formula>
    </cfRule>
  </conditionalFormatting>
  <conditionalFormatting sqref="D263">
    <cfRule type="cellIs" dxfId="47" priority="59" operator="equal">
      <formula>"VACANTE"</formula>
    </cfRule>
  </conditionalFormatting>
  <conditionalFormatting sqref="D263">
    <cfRule type="containsText" dxfId="46" priority="58" operator="containsText" text="NO UTILIZABLE">
      <formula>NOT(ISERROR(SEARCH("NO UTILIZABLE",D263)))</formula>
    </cfRule>
  </conditionalFormatting>
  <conditionalFormatting sqref="D263">
    <cfRule type="containsText" dxfId="45" priority="57" operator="containsText" text="NO DISPONIBLE">
      <formula>NOT(ISERROR(SEARCH("NO DISPONIBLE",D263)))</formula>
    </cfRule>
  </conditionalFormatting>
  <conditionalFormatting sqref="D833:D841 D843:D870">
    <cfRule type="containsText" dxfId="44" priority="56" operator="containsText" text="NO UTILIZABLE">
      <formula>NOT(ISERROR(SEARCH("NO UTILIZABLE",D833)))</formula>
    </cfRule>
  </conditionalFormatting>
  <conditionalFormatting sqref="D833:D841 D843:D870">
    <cfRule type="cellIs" dxfId="43" priority="55" operator="equal">
      <formula>"VACANTE"</formula>
    </cfRule>
  </conditionalFormatting>
  <conditionalFormatting sqref="D384">
    <cfRule type="cellIs" dxfId="42" priority="54" operator="equal">
      <formula>"VACANTE"</formula>
    </cfRule>
  </conditionalFormatting>
  <conditionalFormatting sqref="D384">
    <cfRule type="containsText" dxfId="41" priority="53" operator="containsText" text="NO UTILIZABLE">
      <formula>NOT(ISERROR(SEARCH("NO UTILIZABLE",D384)))</formula>
    </cfRule>
  </conditionalFormatting>
  <conditionalFormatting sqref="D384">
    <cfRule type="containsText" dxfId="40" priority="52" operator="containsText" text="NO DISPONIBLE">
      <formula>NOT(ISERROR(SEARCH("NO DISPONIBLE",D384)))</formula>
    </cfRule>
  </conditionalFormatting>
  <conditionalFormatting sqref="D114">
    <cfRule type="cellIs" dxfId="39" priority="45" operator="equal">
      <formula>"VACANTE"</formula>
    </cfRule>
  </conditionalFormatting>
  <conditionalFormatting sqref="D114">
    <cfRule type="containsText" dxfId="38" priority="44" operator="containsText" text="NO UTILIZABLE">
      <formula>NOT(ISERROR(SEARCH("NO UTILIZABLE",D114)))</formula>
    </cfRule>
  </conditionalFormatting>
  <conditionalFormatting sqref="D114">
    <cfRule type="containsText" dxfId="37" priority="43" operator="containsText" text="NO DISPONIBLE">
      <formula>NOT(ISERROR(SEARCH("NO DISPONIBLE",D114)))</formula>
    </cfRule>
  </conditionalFormatting>
  <conditionalFormatting sqref="D301">
    <cfRule type="cellIs" dxfId="36" priority="42" operator="equal">
      <formula>"VACANTE"</formula>
    </cfRule>
  </conditionalFormatting>
  <conditionalFormatting sqref="D301">
    <cfRule type="containsText" dxfId="35" priority="41" operator="containsText" text="NO UTILIZABLE">
      <formula>NOT(ISERROR(SEARCH("NO UTILIZABLE",D301)))</formula>
    </cfRule>
  </conditionalFormatting>
  <conditionalFormatting sqref="D301">
    <cfRule type="containsText" dxfId="34" priority="40" operator="containsText" text="NO DISPONIBLE">
      <formula>NOT(ISERROR(SEARCH("NO DISPONIBLE",D301)))</formula>
    </cfRule>
  </conditionalFormatting>
  <conditionalFormatting sqref="D314">
    <cfRule type="cellIs" dxfId="33" priority="39" operator="equal">
      <formula>"VACANTE"</formula>
    </cfRule>
  </conditionalFormatting>
  <conditionalFormatting sqref="D314">
    <cfRule type="containsText" dxfId="32" priority="38" operator="containsText" text="NO UTILIZABLE">
      <formula>NOT(ISERROR(SEARCH("NO UTILIZABLE",D314)))</formula>
    </cfRule>
  </conditionalFormatting>
  <conditionalFormatting sqref="D314">
    <cfRule type="containsText" dxfId="31" priority="37" operator="containsText" text="NO DISPONIBLE">
      <formula>NOT(ISERROR(SEARCH("NO DISPONIBLE",D314)))</formula>
    </cfRule>
  </conditionalFormatting>
  <conditionalFormatting sqref="D338">
    <cfRule type="cellIs" dxfId="30" priority="36" operator="equal">
      <formula>"VACANTE"</formula>
    </cfRule>
  </conditionalFormatting>
  <conditionalFormatting sqref="D338">
    <cfRule type="containsText" dxfId="29" priority="35" operator="containsText" text="NO UTILIZABLE">
      <formula>NOT(ISERROR(SEARCH("NO UTILIZABLE",D338)))</formula>
    </cfRule>
  </conditionalFormatting>
  <conditionalFormatting sqref="D338">
    <cfRule type="containsText" dxfId="28" priority="34" operator="containsText" text="NO DISPONIBLE">
      <formula>NOT(ISERROR(SEARCH("NO DISPONIBLE",D338)))</formula>
    </cfRule>
  </conditionalFormatting>
  <conditionalFormatting sqref="D291">
    <cfRule type="cellIs" dxfId="27" priority="33" operator="equal">
      <formula>"VACANTE"</formula>
    </cfRule>
  </conditionalFormatting>
  <conditionalFormatting sqref="D291">
    <cfRule type="containsText" dxfId="26" priority="32" operator="containsText" text="NO UTILIZABLE">
      <formula>NOT(ISERROR(SEARCH("NO UTILIZABLE",D291)))</formula>
    </cfRule>
  </conditionalFormatting>
  <conditionalFormatting sqref="D291">
    <cfRule type="containsText" dxfId="25" priority="31" operator="containsText" text="NO DISPONIBLE">
      <formula>NOT(ISERROR(SEARCH("NO DISPONIBLE",D291)))</formula>
    </cfRule>
  </conditionalFormatting>
  <conditionalFormatting sqref="D842">
    <cfRule type="cellIs" dxfId="24" priority="27" operator="equal">
      <formula>"VACANTE"</formula>
    </cfRule>
  </conditionalFormatting>
  <conditionalFormatting sqref="D842">
    <cfRule type="containsText" dxfId="23" priority="26" operator="containsText" text="NO UTILIZABLE">
      <formula>NOT(ISERROR(SEARCH("NO UTILIZABLE",D842)))</formula>
    </cfRule>
  </conditionalFormatting>
  <conditionalFormatting sqref="D842">
    <cfRule type="containsText" dxfId="22" priority="25" operator="containsText" text="NO DISPONIBLE">
      <formula>NOT(ISERROR(SEARCH("NO DISPONIBLE",D842)))</formula>
    </cfRule>
  </conditionalFormatting>
  <conditionalFormatting sqref="D538">
    <cfRule type="cellIs" dxfId="21" priority="24" operator="equal">
      <formula>"VACANTE"</formula>
    </cfRule>
  </conditionalFormatting>
  <conditionalFormatting sqref="D538">
    <cfRule type="containsText" dxfId="20" priority="23" operator="containsText" text="NO UTILIZABLE">
      <formula>NOT(ISERROR(SEARCH("NO UTILIZABLE",D538)))</formula>
    </cfRule>
  </conditionalFormatting>
  <conditionalFormatting sqref="D538">
    <cfRule type="containsText" dxfId="19" priority="22" operator="containsText" text="NO DISPONIBLE">
      <formula>NOT(ISERROR(SEARCH("NO DISPONIBLE",D538)))</formula>
    </cfRule>
  </conditionalFormatting>
  <conditionalFormatting sqref="A7:A870">
    <cfRule type="duplicateValues" dxfId="18" priority="126"/>
  </conditionalFormatting>
  <conditionalFormatting sqref="D7">
    <cfRule type="cellIs" dxfId="17" priority="21" operator="equal">
      <formula>"VACANTE"</formula>
    </cfRule>
  </conditionalFormatting>
  <conditionalFormatting sqref="D7">
    <cfRule type="containsText" dxfId="16" priority="20" operator="containsText" text="NO UTILIZABLE">
      <formula>NOT(ISERROR(SEARCH("NO UTILIZABLE",D7)))</formula>
    </cfRule>
  </conditionalFormatting>
  <conditionalFormatting sqref="D7">
    <cfRule type="containsText" dxfId="15" priority="19" operator="containsText" text="NO DISPONIBLE">
      <formula>NOT(ISERROR(SEARCH("NO DISPONIBLE",D7)))</formula>
    </cfRule>
  </conditionalFormatting>
  <conditionalFormatting sqref="D280">
    <cfRule type="cellIs" dxfId="14" priority="18" operator="equal">
      <formula>"VACANTE"</formula>
    </cfRule>
  </conditionalFormatting>
  <conditionalFormatting sqref="D280">
    <cfRule type="containsText" dxfId="13" priority="17" operator="containsText" text="NO UTILIZABLE">
      <formula>NOT(ISERROR(SEARCH("NO UTILIZABLE",D280)))</formula>
    </cfRule>
  </conditionalFormatting>
  <conditionalFormatting sqref="D280">
    <cfRule type="containsText" dxfId="12" priority="16" operator="containsText" text="NO DISPONIBLE">
      <formula>NOT(ISERROR(SEARCH("NO DISPONIBLE",D280)))</formula>
    </cfRule>
  </conditionalFormatting>
  <conditionalFormatting sqref="D11">
    <cfRule type="cellIs" dxfId="11" priority="12" operator="equal">
      <formula>"VACANTE"</formula>
    </cfRule>
  </conditionalFormatting>
  <conditionalFormatting sqref="D11">
    <cfRule type="containsText" dxfId="10" priority="11" operator="containsText" text="NO UTILIZABLE">
      <formula>NOT(ISERROR(SEARCH("NO UTILIZABLE",D11)))</formula>
    </cfRule>
  </conditionalFormatting>
  <conditionalFormatting sqref="D11">
    <cfRule type="containsText" dxfId="9" priority="10" operator="containsText" text="NO DISPONIBLE">
      <formula>NOT(ISERROR(SEARCH("NO DISPONIBLE",D11)))</formula>
    </cfRule>
  </conditionalFormatting>
  <conditionalFormatting sqref="D654">
    <cfRule type="cellIs" dxfId="8" priority="9" operator="equal">
      <formula>"VACANTE"</formula>
    </cfRule>
  </conditionalFormatting>
  <conditionalFormatting sqref="D654">
    <cfRule type="containsText" dxfId="7" priority="8" operator="containsText" text="NO UTILIZABLE">
      <formula>NOT(ISERROR(SEARCH("NO UTILIZABLE",D654)))</formula>
    </cfRule>
  </conditionalFormatting>
  <conditionalFormatting sqref="D654">
    <cfRule type="containsText" dxfId="6" priority="7" operator="containsText" text="NO DISPONIBLE">
      <formula>NOT(ISERROR(SEARCH("NO DISPONIBLE",D654)))</formula>
    </cfRule>
  </conditionalFormatting>
  <conditionalFormatting sqref="D13">
    <cfRule type="cellIs" dxfId="5" priority="6" operator="equal">
      <formula>"VACANTE"</formula>
    </cfRule>
  </conditionalFormatting>
  <conditionalFormatting sqref="D13">
    <cfRule type="containsText" dxfId="4" priority="5" operator="containsText" text="NO UTILIZABLE">
      <formula>NOT(ISERROR(SEARCH("NO UTILIZABLE",D13)))</formula>
    </cfRule>
  </conditionalFormatting>
  <conditionalFormatting sqref="D13">
    <cfRule type="containsText" dxfId="3" priority="4" operator="containsText" text="NO DISPONIBLE">
      <formula>NOT(ISERROR(SEARCH("NO DISPONIBLE",D13)))</formula>
    </cfRule>
  </conditionalFormatting>
  <conditionalFormatting sqref="D126">
    <cfRule type="cellIs" dxfId="2" priority="3" operator="equal">
      <formula>"VACANTE"</formula>
    </cfRule>
  </conditionalFormatting>
  <conditionalFormatting sqref="D126">
    <cfRule type="containsText" dxfId="1" priority="2" operator="containsText" text="NO UTILIZABLE">
      <formula>NOT(ISERROR(SEARCH("NO UTILIZABLE",D126)))</formula>
    </cfRule>
  </conditionalFormatting>
  <conditionalFormatting sqref="D126">
    <cfRule type="containsText" dxfId="0" priority="1" operator="containsText" text="NO DISPONIBLE">
      <formula>NOT(ISERROR(SEARCH("NO DISPONIBLE",D126)))</formula>
    </cfRule>
  </conditionalFormatting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20"/>
  <sheetViews>
    <sheetView workbookViewId="0">
      <selection activeCell="E8" sqref="E8:E417"/>
    </sheetView>
  </sheetViews>
  <sheetFormatPr baseColWidth="10" defaultRowHeight="14.5" x14ac:dyDescent="0.35"/>
  <cols>
    <col min="4" max="4" width="21.81640625" customWidth="1"/>
  </cols>
  <sheetData>
    <row r="1" spans="1:6" x14ac:dyDescent="0.35">
      <c r="A1" s="53" t="s">
        <v>1213</v>
      </c>
      <c r="B1" s="53" t="s">
        <v>1214</v>
      </c>
      <c r="C1" s="53" t="s">
        <v>1215</v>
      </c>
      <c r="D1" s="53" t="s">
        <v>2</v>
      </c>
      <c r="E1" s="53" t="s">
        <v>1216</v>
      </c>
      <c r="F1" s="53" t="s">
        <v>1217</v>
      </c>
    </row>
    <row r="2" spans="1:6" x14ac:dyDescent="0.35">
      <c r="A2" s="53">
        <v>225</v>
      </c>
      <c r="B2" s="53" t="s">
        <v>1218</v>
      </c>
      <c r="C2" s="53" t="s">
        <v>1219</v>
      </c>
      <c r="D2" s="53" t="s">
        <v>1220</v>
      </c>
      <c r="E2" s="53" t="s">
        <v>2029</v>
      </c>
      <c r="F2" s="53">
        <v>80</v>
      </c>
    </row>
    <row r="3" spans="1:6" x14ac:dyDescent="0.35">
      <c r="A3" s="53">
        <v>1128</v>
      </c>
      <c r="B3" s="53" t="s">
        <v>1224</v>
      </c>
      <c r="C3" s="53" t="s">
        <v>1225</v>
      </c>
      <c r="D3" s="53" t="s">
        <v>1226</v>
      </c>
      <c r="E3" s="53" t="s">
        <v>2018</v>
      </c>
      <c r="F3" s="53">
        <v>77</v>
      </c>
    </row>
    <row r="4" spans="1:6" x14ac:dyDescent="0.35">
      <c r="A4" s="53">
        <v>920</v>
      </c>
      <c r="B4" s="53" t="s">
        <v>1227</v>
      </c>
      <c r="C4" s="53" t="s">
        <v>1228</v>
      </c>
      <c r="D4" s="53" t="s">
        <v>1229</v>
      </c>
      <c r="E4" s="53" t="s">
        <v>2018</v>
      </c>
      <c r="F4" s="53">
        <v>67</v>
      </c>
    </row>
    <row r="5" spans="1:6" x14ac:dyDescent="0.35">
      <c r="A5" s="53">
        <v>1309</v>
      </c>
      <c r="B5" s="53" t="s">
        <v>1230</v>
      </c>
      <c r="C5" s="53" t="s">
        <v>1218</v>
      </c>
      <c r="D5" s="53" t="s">
        <v>1231</v>
      </c>
      <c r="E5" s="53" t="s">
        <v>2018</v>
      </c>
      <c r="F5" s="53">
        <v>77</v>
      </c>
    </row>
    <row r="6" spans="1:6" x14ac:dyDescent="0.35">
      <c r="A6" s="53">
        <v>1527</v>
      </c>
      <c r="B6" s="53" t="s">
        <v>1590</v>
      </c>
      <c r="C6" s="53" t="s">
        <v>1291</v>
      </c>
      <c r="D6" s="53" t="s">
        <v>1896</v>
      </c>
      <c r="E6" s="53" t="s">
        <v>2018</v>
      </c>
      <c r="F6" s="53">
        <v>83</v>
      </c>
    </row>
    <row r="7" spans="1:6" x14ac:dyDescent="0.35">
      <c r="A7" s="53">
        <v>211</v>
      </c>
      <c r="B7" s="53" t="s">
        <v>1255</v>
      </c>
      <c r="C7" s="53" t="s">
        <v>1256</v>
      </c>
      <c r="D7" s="53" t="s">
        <v>1257</v>
      </c>
      <c r="E7" s="53" t="s">
        <v>2008</v>
      </c>
      <c r="F7" s="53">
        <v>90</v>
      </c>
    </row>
    <row r="8" spans="1:6" x14ac:dyDescent="0.35">
      <c r="A8" s="53">
        <v>615</v>
      </c>
      <c r="B8" s="53" t="s">
        <v>1258</v>
      </c>
      <c r="C8" s="53" t="s">
        <v>1259</v>
      </c>
      <c r="D8" s="53" t="s">
        <v>1260</v>
      </c>
      <c r="E8" s="53" t="s">
        <v>2008</v>
      </c>
      <c r="F8" s="53">
        <v>80</v>
      </c>
    </row>
    <row r="9" spans="1:6" x14ac:dyDescent="0.35">
      <c r="A9" s="53">
        <v>984</v>
      </c>
      <c r="B9" s="53" t="s">
        <v>1261</v>
      </c>
      <c r="C9" s="53" t="s">
        <v>1227</v>
      </c>
      <c r="D9" s="53" t="s">
        <v>1262</v>
      </c>
      <c r="E9" s="53" t="s">
        <v>2008</v>
      </c>
      <c r="F9" s="53">
        <v>63</v>
      </c>
    </row>
    <row r="10" spans="1:6" x14ac:dyDescent="0.35">
      <c r="A10" s="53">
        <v>1215</v>
      </c>
      <c r="B10" s="53" t="s">
        <v>1263</v>
      </c>
      <c r="C10" s="53" t="s">
        <v>1264</v>
      </c>
      <c r="D10" s="53" t="s">
        <v>1265</v>
      </c>
      <c r="E10" s="53" t="s">
        <v>2008</v>
      </c>
      <c r="F10" s="53">
        <v>83</v>
      </c>
    </row>
    <row r="11" spans="1:6" x14ac:dyDescent="0.35">
      <c r="A11" s="53">
        <v>1646</v>
      </c>
      <c r="B11" s="53" t="s">
        <v>1344</v>
      </c>
      <c r="C11" s="53" t="s">
        <v>1345</v>
      </c>
      <c r="D11" s="53" t="s">
        <v>1346</v>
      </c>
      <c r="E11" s="53" t="s">
        <v>2018</v>
      </c>
      <c r="F11" s="53">
        <v>63</v>
      </c>
    </row>
    <row r="12" spans="1:6" x14ac:dyDescent="0.35">
      <c r="A12" s="53">
        <v>2036</v>
      </c>
      <c r="B12" s="53" t="s">
        <v>1266</v>
      </c>
      <c r="C12" s="53" t="s">
        <v>1267</v>
      </c>
      <c r="D12" s="53" t="s">
        <v>1268</v>
      </c>
      <c r="E12" s="53" t="s">
        <v>2018</v>
      </c>
      <c r="F12" s="53">
        <v>77</v>
      </c>
    </row>
    <row r="13" spans="1:6" x14ac:dyDescent="0.35">
      <c r="A13" s="53">
        <v>1229</v>
      </c>
      <c r="B13" s="53" t="s">
        <v>1269</v>
      </c>
      <c r="C13" s="53" t="s">
        <v>1270</v>
      </c>
      <c r="D13" s="53" t="s">
        <v>1271</v>
      </c>
      <c r="E13" s="53" t="s">
        <v>2008</v>
      </c>
      <c r="F13" s="53">
        <v>72</v>
      </c>
    </row>
    <row r="14" spans="1:6" x14ac:dyDescent="0.35">
      <c r="A14" s="53">
        <v>262</v>
      </c>
      <c r="B14" s="53" t="s">
        <v>1489</v>
      </c>
      <c r="C14" s="53" t="s">
        <v>1490</v>
      </c>
      <c r="D14" s="53" t="s">
        <v>1339</v>
      </c>
      <c r="E14" s="53" t="s">
        <v>2018</v>
      </c>
      <c r="F14" s="53">
        <v>93</v>
      </c>
    </row>
    <row r="15" spans="1:6" x14ac:dyDescent="0.35">
      <c r="A15" s="53">
        <v>1372</v>
      </c>
      <c r="B15" s="53" t="s">
        <v>1449</v>
      </c>
      <c r="C15" s="53" t="s">
        <v>1296</v>
      </c>
      <c r="D15" s="53" t="s">
        <v>1223</v>
      </c>
      <c r="E15" s="53" t="s">
        <v>2018</v>
      </c>
      <c r="F15" s="53">
        <v>90</v>
      </c>
    </row>
    <row r="16" spans="1:6" x14ac:dyDescent="0.35">
      <c r="A16" s="53">
        <v>734</v>
      </c>
      <c r="B16" s="53" t="s">
        <v>1272</v>
      </c>
      <c r="C16" s="53" t="s">
        <v>1272</v>
      </c>
      <c r="D16" s="53" t="s">
        <v>1273</v>
      </c>
      <c r="E16" s="53" t="s">
        <v>2018</v>
      </c>
      <c r="F16" s="53">
        <v>78</v>
      </c>
    </row>
    <row r="17" spans="1:6" x14ac:dyDescent="0.35">
      <c r="A17" s="53">
        <v>851</v>
      </c>
      <c r="B17" s="53" t="s">
        <v>1221</v>
      </c>
      <c r="C17" s="53" t="s">
        <v>1274</v>
      </c>
      <c r="D17" s="53" t="s">
        <v>1275</v>
      </c>
      <c r="E17" s="53" t="s">
        <v>2029</v>
      </c>
      <c r="F17" s="53">
        <v>68</v>
      </c>
    </row>
    <row r="18" spans="1:6" x14ac:dyDescent="0.35">
      <c r="A18" s="53">
        <v>960</v>
      </c>
      <c r="B18" s="53" t="s">
        <v>1247</v>
      </c>
      <c r="C18" s="53" t="s">
        <v>1276</v>
      </c>
      <c r="D18" s="53" t="s">
        <v>1277</v>
      </c>
      <c r="E18" s="53" t="s">
        <v>2018</v>
      </c>
      <c r="F18" s="53">
        <v>69</v>
      </c>
    </row>
    <row r="19" spans="1:6" x14ac:dyDescent="0.35">
      <c r="A19" s="53">
        <v>113</v>
      </c>
      <c r="B19" s="53" t="s">
        <v>1255</v>
      </c>
      <c r="C19" s="53" t="s">
        <v>1256</v>
      </c>
      <c r="D19" s="53" t="s">
        <v>1281</v>
      </c>
      <c r="E19" s="53" t="s">
        <v>2018</v>
      </c>
      <c r="F19" s="53">
        <v>83</v>
      </c>
    </row>
    <row r="20" spans="1:6" x14ac:dyDescent="0.35">
      <c r="A20" s="53">
        <v>168</v>
      </c>
      <c r="B20" s="53" t="s">
        <v>1282</v>
      </c>
      <c r="C20" s="53" t="s">
        <v>1283</v>
      </c>
      <c r="D20" s="53" t="s">
        <v>1284</v>
      </c>
      <c r="E20" s="53" t="s">
        <v>2018</v>
      </c>
      <c r="F20" s="53">
        <v>74</v>
      </c>
    </row>
    <row r="21" spans="1:6" x14ac:dyDescent="0.35">
      <c r="A21" s="53">
        <v>192</v>
      </c>
      <c r="B21" s="53" t="s">
        <v>1285</v>
      </c>
      <c r="C21" s="53" t="s">
        <v>1286</v>
      </c>
      <c r="D21" s="53" t="s">
        <v>2015</v>
      </c>
      <c r="E21" s="53" t="s">
        <v>2018</v>
      </c>
      <c r="F21" s="53">
        <v>83</v>
      </c>
    </row>
    <row r="22" spans="1:6" x14ac:dyDescent="0.35">
      <c r="A22" s="53">
        <v>1529</v>
      </c>
      <c r="B22" s="53" t="s">
        <v>1287</v>
      </c>
      <c r="C22" s="53" t="s">
        <v>1288</v>
      </c>
      <c r="D22" s="53" t="s">
        <v>1289</v>
      </c>
      <c r="E22" s="53" t="s">
        <v>2029</v>
      </c>
      <c r="F22" s="53">
        <v>63</v>
      </c>
    </row>
    <row r="23" spans="1:6" x14ac:dyDescent="0.35">
      <c r="A23" s="53">
        <v>1848</v>
      </c>
      <c r="B23" s="53" t="s">
        <v>1278</v>
      </c>
      <c r="C23" s="53" t="s">
        <v>1279</v>
      </c>
      <c r="D23" s="53" t="s">
        <v>1280</v>
      </c>
      <c r="E23" s="53" t="s">
        <v>2018</v>
      </c>
      <c r="F23" s="53">
        <v>68</v>
      </c>
    </row>
    <row r="24" spans="1:6" x14ac:dyDescent="0.35">
      <c r="A24" s="53">
        <v>462</v>
      </c>
      <c r="B24" s="53" t="s">
        <v>1290</v>
      </c>
      <c r="C24" s="53" t="s">
        <v>1236</v>
      </c>
      <c r="D24" s="53" t="s">
        <v>1237</v>
      </c>
      <c r="E24" s="53" t="s">
        <v>2018</v>
      </c>
      <c r="F24" s="53">
        <v>74</v>
      </c>
    </row>
    <row r="25" spans="1:6" x14ac:dyDescent="0.35">
      <c r="A25" s="53">
        <v>1192</v>
      </c>
      <c r="B25" s="53" t="s">
        <v>1247</v>
      </c>
      <c r="C25" s="53" t="s">
        <v>1291</v>
      </c>
      <c r="D25" s="53" t="s">
        <v>1292</v>
      </c>
      <c r="E25" s="53" t="s">
        <v>2018</v>
      </c>
      <c r="F25" s="53">
        <v>77</v>
      </c>
    </row>
    <row r="26" spans="1:6" x14ac:dyDescent="0.35">
      <c r="A26" s="53">
        <v>268</v>
      </c>
      <c r="B26" s="53" t="s">
        <v>1250</v>
      </c>
      <c r="C26" s="53" t="s">
        <v>1293</v>
      </c>
      <c r="D26" s="53" t="s">
        <v>1294</v>
      </c>
      <c r="E26" s="53" t="s">
        <v>2018</v>
      </c>
      <c r="F26" s="53">
        <v>64</v>
      </c>
    </row>
    <row r="27" spans="1:6" x14ac:dyDescent="0.35">
      <c r="A27" s="53">
        <v>612</v>
      </c>
      <c r="B27" s="53" t="s">
        <v>1295</v>
      </c>
      <c r="C27" s="53" t="s">
        <v>1296</v>
      </c>
      <c r="D27" s="53" t="s">
        <v>1297</v>
      </c>
      <c r="E27" s="53" t="s">
        <v>2018</v>
      </c>
      <c r="F27" s="53">
        <v>64</v>
      </c>
    </row>
    <row r="28" spans="1:6" x14ac:dyDescent="0.35">
      <c r="A28" s="53">
        <v>123</v>
      </c>
      <c r="B28" s="53" t="s">
        <v>1239</v>
      </c>
      <c r="C28" s="53" t="s">
        <v>1224</v>
      </c>
      <c r="D28" s="53" t="s">
        <v>1298</v>
      </c>
      <c r="E28" s="53" t="s">
        <v>2008</v>
      </c>
      <c r="F28" s="53">
        <v>64</v>
      </c>
    </row>
    <row r="29" spans="1:6" x14ac:dyDescent="0.35">
      <c r="A29" s="53">
        <v>271</v>
      </c>
      <c r="B29" s="53" t="s">
        <v>1232</v>
      </c>
      <c r="C29" s="53" t="s">
        <v>1233</v>
      </c>
      <c r="D29" s="53" t="s">
        <v>1234</v>
      </c>
      <c r="E29" s="53" t="s">
        <v>2008</v>
      </c>
      <c r="F29" s="53">
        <v>61</v>
      </c>
    </row>
    <row r="30" spans="1:6" x14ac:dyDescent="0.35">
      <c r="A30" s="53">
        <v>708</v>
      </c>
      <c r="B30" s="53" t="s">
        <v>1238</v>
      </c>
      <c r="C30" s="53" t="s">
        <v>1239</v>
      </c>
      <c r="D30" s="53" t="s">
        <v>1240</v>
      </c>
      <c r="E30" s="53" t="s">
        <v>2008</v>
      </c>
      <c r="F30" s="53">
        <v>61</v>
      </c>
    </row>
    <row r="31" spans="1:6" x14ac:dyDescent="0.35">
      <c r="A31" s="53">
        <v>754</v>
      </c>
      <c r="B31" s="53" t="s">
        <v>1241</v>
      </c>
      <c r="C31" s="53" t="s">
        <v>1242</v>
      </c>
      <c r="D31" s="53" t="s">
        <v>1243</v>
      </c>
      <c r="E31" s="53" t="s">
        <v>2008</v>
      </c>
      <c r="F31" s="53">
        <v>61</v>
      </c>
    </row>
    <row r="32" spans="1:6" x14ac:dyDescent="0.35">
      <c r="A32" s="53">
        <v>768</v>
      </c>
      <c r="B32" s="53" t="s">
        <v>1244</v>
      </c>
      <c r="C32" s="53" t="s">
        <v>1245</v>
      </c>
      <c r="D32" s="53" t="s">
        <v>1246</v>
      </c>
      <c r="E32" s="53" t="s">
        <v>2008</v>
      </c>
      <c r="F32" s="53">
        <v>61</v>
      </c>
    </row>
    <row r="33" spans="1:6" x14ac:dyDescent="0.35">
      <c r="A33" s="53">
        <v>901</v>
      </c>
      <c r="B33" s="53" t="s">
        <v>1299</v>
      </c>
      <c r="C33" s="53" t="s">
        <v>1300</v>
      </c>
      <c r="D33" s="53" t="s">
        <v>1301</v>
      </c>
      <c r="E33" s="53" t="s">
        <v>2008</v>
      </c>
      <c r="F33" s="53">
        <v>59</v>
      </c>
    </row>
    <row r="34" spans="1:6" x14ac:dyDescent="0.35">
      <c r="A34" s="53">
        <v>1009</v>
      </c>
      <c r="B34" s="53" t="s">
        <v>1247</v>
      </c>
      <c r="C34" s="53" t="s">
        <v>1248</v>
      </c>
      <c r="D34" s="53" t="s">
        <v>1249</v>
      </c>
      <c r="E34" s="53" t="s">
        <v>2008</v>
      </c>
      <c r="F34" s="53">
        <v>61</v>
      </c>
    </row>
    <row r="35" spans="1:6" x14ac:dyDescent="0.35">
      <c r="A35" s="53">
        <v>1051</v>
      </c>
      <c r="B35" s="53" t="s">
        <v>1250</v>
      </c>
      <c r="C35" s="53" t="s">
        <v>1248</v>
      </c>
      <c r="D35" s="53" t="s">
        <v>1251</v>
      </c>
      <c r="E35" s="53" t="s">
        <v>2018</v>
      </c>
      <c r="F35" s="53">
        <v>61</v>
      </c>
    </row>
    <row r="36" spans="1:6" x14ac:dyDescent="0.35">
      <c r="A36" s="53">
        <v>1142</v>
      </c>
      <c r="B36" s="53" t="s">
        <v>1252</v>
      </c>
      <c r="C36" s="53" t="s">
        <v>1253</v>
      </c>
      <c r="D36" s="53" t="s">
        <v>1254</v>
      </c>
      <c r="E36" s="53" t="s">
        <v>2018</v>
      </c>
      <c r="F36" s="53">
        <v>61</v>
      </c>
    </row>
    <row r="37" spans="1:6" x14ac:dyDescent="0.35">
      <c r="A37" s="53">
        <v>1604</v>
      </c>
      <c r="B37" s="53" t="s">
        <v>1291</v>
      </c>
      <c r="C37" s="53" t="s">
        <v>1302</v>
      </c>
      <c r="D37" s="53" t="s">
        <v>1257</v>
      </c>
      <c r="E37" s="53" t="s">
        <v>2008</v>
      </c>
      <c r="F37" s="53">
        <v>77</v>
      </c>
    </row>
    <row r="38" spans="1:6" x14ac:dyDescent="0.35">
      <c r="A38" s="53">
        <v>300</v>
      </c>
      <c r="B38" s="53" t="s">
        <v>1241</v>
      </c>
      <c r="C38" s="53" t="s">
        <v>1224</v>
      </c>
      <c r="D38" s="53" t="s">
        <v>1303</v>
      </c>
      <c r="E38" s="53" t="s">
        <v>2008</v>
      </c>
      <c r="F38" s="53">
        <v>61</v>
      </c>
    </row>
    <row r="39" spans="1:6" x14ac:dyDescent="0.35">
      <c r="A39" s="53">
        <v>553</v>
      </c>
      <c r="B39" s="53" t="s">
        <v>1247</v>
      </c>
      <c r="C39" s="53" t="s">
        <v>1227</v>
      </c>
      <c r="D39" s="53" t="s">
        <v>1313</v>
      </c>
      <c r="E39" s="53" t="s">
        <v>2018</v>
      </c>
      <c r="F39" s="53">
        <v>64</v>
      </c>
    </row>
    <row r="40" spans="1:6" x14ac:dyDescent="0.35">
      <c r="A40" s="53">
        <v>695</v>
      </c>
      <c r="B40" s="53" t="s">
        <v>1283</v>
      </c>
      <c r="C40" s="53" t="s">
        <v>1227</v>
      </c>
      <c r="D40" s="53" t="s">
        <v>1304</v>
      </c>
      <c r="E40" s="53" t="s">
        <v>2018</v>
      </c>
      <c r="F40" s="53">
        <v>72</v>
      </c>
    </row>
    <row r="41" spans="1:6" x14ac:dyDescent="0.35">
      <c r="A41" s="53">
        <v>740</v>
      </c>
      <c r="B41" s="53" t="s">
        <v>1316</v>
      </c>
      <c r="C41" s="53" t="s">
        <v>1272</v>
      </c>
      <c r="D41" s="53" t="s">
        <v>1317</v>
      </c>
      <c r="E41" s="53" t="s">
        <v>2018</v>
      </c>
      <c r="F41" s="53">
        <v>52</v>
      </c>
    </row>
    <row r="42" spans="1:6" x14ac:dyDescent="0.35">
      <c r="A42" s="53">
        <v>855</v>
      </c>
      <c r="B42" s="53" t="s">
        <v>1276</v>
      </c>
      <c r="C42" s="53" t="s">
        <v>1261</v>
      </c>
      <c r="D42" s="53" t="s">
        <v>1306</v>
      </c>
      <c r="E42" s="53" t="s">
        <v>2008</v>
      </c>
      <c r="F42" s="53">
        <v>65</v>
      </c>
    </row>
    <row r="43" spans="1:6" x14ac:dyDescent="0.35">
      <c r="A43" s="53">
        <v>1076</v>
      </c>
      <c r="B43" s="53" t="s">
        <v>1307</v>
      </c>
      <c r="C43" s="53" t="s">
        <v>1308</v>
      </c>
      <c r="D43" s="53" t="s">
        <v>1309</v>
      </c>
      <c r="E43" s="53" t="s">
        <v>2018</v>
      </c>
      <c r="F43" s="53">
        <v>59</v>
      </c>
    </row>
    <row r="44" spans="1:6" x14ac:dyDescent="0.35">
      <c r="A44" s="53">
        <v>1363</v>
      </c>
      <c r="B44" s="53" t="s">
        <v>1310</v>
      </c>
      <c r="C44" s="53" t="s">
        <v>1311</v>
      </c>
      <c r="D44" s="53" t="s">
        <v>1312</v>
      </c>
      <c r="E44" s="53" t="s">
        <v>2018</v>
      </c>
      <c r="F44" s="53">
        <v>74</v>
      </c>
    </row>
    <row r="45" spans="1:6" x14ac:dyDescent="0.35">
      <c r="A45" s="53">
        <v>701</v>
      </c>
      <c r="B45" s="53" t="s">
        <v>1263</v>
      </c>
      <c r="C45" s="53" t="s">
        <v>1314</v>
      </c>
      <c r="D45" s="53" t="s">
        <v>1315</v>
      </c>
      <c r="E45" s="53" t="s">
        <v>2018</v>
      </c>
      <c r="F45" s="53">
        <v>65</v>
      </c>
    </row>
    <row r="46" spans="1:6" x14ac:dyDescent="0.35">
      <c r="A46" s="53">
        <v>706</v>
      </c>
      <c r="B46" s="53" t="s">
        <v>1239</v>
      </c>
      <c r="C46" s="53" t="s">
        <v>1247</v>
      </c>
      <c r="D46" s="53" t="s">
        <v>1305</v>
      </c>
      <c r="E46" s="53" t="s">
        <v>2008</v>
      </c>
      <c r="F46" s="53">
        <v>65</v>
      </c>
    </row>
    <row r="47" spans="1:6" x14ac:dyDescent="0.35">
      <c r="A47" s="53">
        <v>1320</v>
      </c>
      <c r="B47" s="53" t="s">
        <v>1318</v>
      </c>
      <c r="C47" s="53" t="s">
        <v>1319</v>
      </c>
      <c r="D47" s="53" t="s">
        <v>1320</v>
      </c>
      <c r="E47" s="53" t="s">
        <v>2018</v>
      </c>
      <c r="F47" s="53">
        <v>62</v>
      </c>
    </row>
    <row r="48" spans="1:6" x14ac:dyDescent="0.35">
      <c r="A48" s="53">
        <v>128</v>
      </c>
      <c r="B48" s="53" t="s">
        <v>1321</v>
      </c>
      <c r="C48" s="53" t="s">
        <v>1322</v>
      </c>
      <c r="D48" s="53" t="s">
        <v>1323</v>
      </c>
      <c r="E48" s="53" t="s">
        <v>2018</v>
      </c>
      <c r="F48" s="53">
        <v>72</v>
      </c>
    </row>
    <row r="49" spans="1:6" x14ac:dyDescent="0.35">
      <c r="A49" s="53">
        <v>253</v>
      </c>
      <c r="B49" s="53" t="s">
        <v>1276</v>
      </c>
      <c r="C49" s="53" t="s">
        <v>1326</v>
      </c>
      <c r="D49" s="53" t="s">
        <v>1327</v>
      </c>
      <c r="E49" s="53" t="s">
        <v>2018</v>
      </c>
      <c r="F49" s="53">
        <v>65</v>
      </c>
    </row>
    <row r="50" spans="1:6" x14ac:dyDescent="0.35">
      <c r="A50" s="53">
        <v>717</v>
      </c>
      <c r="B50" s="53" t="s">
        <v>1235</v>
      </c>
      <c r="C50" s="53" t="s">
        <v>1330</v>
      </c>
      <c r="D50" s="53" t="s">
        <v>1329</v>
      </c>
      <c r="E50" s="53" t="s">
        <v>2018</v>
      </c>
      <c r="F50" s="53">
        <v>72</v>
      </c>
    </row>
    <row r="51" spans="1:6" x14ac:dyDescent="0.35">
      <c r="A51" s="53">
        <v>1047</v>
      </c>
      <c r="B51" s="53" t="s">
        <v>1310</v>
      </c>
      <c r="C51" s="53" t="s">
        <v>1218</v>
      </c>
      <c r="D51" s="53" t="s">
        <v>1331</v>
      </c>
      <c r="E51" s="53" t="s">
        <v>2018</v>
      </c>
      <c r="F51" s="53">
        <v>72</v>
      </c>
    </row>
    <row r="52" spans="1:6" x14ac:dyDescent="0.35">
      <c r="A52" s="53">
        <v>1136</v>
      </c>
      <c r="B52" s="53" t="s">
        <v>1337</v>
      </c>
      <c r="C52" s="53" t="s">
        <v>1338</v>
      </c>
      <c r="D52" s="53" t="s">
        <v>1339</v>
      </c>
      <c r="E52" s="53" t="s">
        <v>2018</v>
      </c>
      <c r="F52" s="53">
        <v>72</v>
      </c>
    </row>
    <row r="53" spans="1:6" x14ac:dyDescent="0.35">
      <c r="A53" s="53">
        <v>1210</v>
      </c>
      <c r="B53" s="53" t="s">
        <v>1291</v>
      </c>
      <c r="C53" s="53" t="s">
        <v>1296</v>
      </c>
      <c r="D53" s="53" t="s">
        <v>1340</v>
      </c>
      <c r="E53" s="53" t="s">
        <v>2018</v>
      </c>
      <c r="F53" s="53">
        <v>59</v>
      </c>
    </row>
    <row r="54" spans="1:6" x14ac:dyDescent="0.35">
      <c r="A54" s="53">
        <v>2407</v>
      </c>
      <c r="B54" s="53" t="s">
        <v>1617</v>
      </c>
      <c r="C54" s="53" t="s">
        <v>2947</v>
      </c>
      <c r="D54" s="53" t="s">
        <v>2948</v>
      </c>
      <c r="E54" s="53" t="s">
        <v>2018</v>
      </c>
      <c r="F54" s="53">
        <v>59</v>
      </c>
    </row>
    <row r="55" spans="1:6" x14ac:dyDescent="0.35">
      <c r="A55" s="53">
        <v>1219</v>
      </c>
      <c r="B55" s="53" t="s">
        <v>1245</v>
      </c>
      <c r="C55" s="53" t="s">
        <v>1248</v>
      </c>
      <c r="D55" s="53" t="s">
        <v>1341</v>
      </c>
      <c r="E55" s="53" t="s">
        <v>2018</v>
      </c>
      <c r="F55" s="53">
        <v>60</v>
      </c>
    </row>
    <row r="56" spans="1:6" x14ac:dyDescent="0.35">
      <c r="A56" s="53">
        <v>1306</v>
      </c>
      <c r="B56" s="53" t="s">
        <v>1247</v>
      </c>
      <c r="C56" s="53" t="s">
        <v>1227</v>
      </c>
      <c r="D56" s="53" t="s">
        <v>1342</v>
      </c>
      <c r="E56" s="53" t="s">
        <v>2018</v>
      </c>
      <c r="F56" s="53">
        <v>67</v>
      </c>
    </row>
    <row r="57" spans="1:6" x14ac:dyDescent="0.35">
      <c r="A57" s="53">
        <v>1403</v>
      </c>
      <c r="B57" s="53" t="s">
        <v>1255</v>
      </c>
      <c r="C57" s="53" t="s">
        <v>1343</v>
      </c>
      <c r="D57" s="53" t="s">
        <v>1341</v>
      </c>
      <c r="E57" s="53" t="s">
        <v>2018</v>
      </c>
      <c r="F57" s="53">
        <v>59</v>
      </c>
    </row>
    <row r="58" spans="1:6" x14ac:dyDescent="0.35">
      <c r="A58" s="53">
        <v>1665</v>
      </c>
      <c r="B58" s="53" t="s">
        <v>1332</v>
      </c>
      <c r="C58" s="53" t="s">
        <v>1218</v>
      </c>
      <c r="D58" s="53" t="s">
        <v>1333</v>
      </c>
      <c r="E58" s="53" t="s">
        <v>2018</v>
      </c>
      <c r="F58" s="53">
        <v>59</v>
      </c>
    </row>
    <row r="59" spans="1:6" x14ac:dyDescent="0.35">
      <c r="A59" s="53">
        <v>2037</v>
      </c>
      <c r="B59" s="53" t="s">
        <v>1334</v>
      </c>
      <c r="C59" s="53" t="s">
        <v>1335</v>
      </c>
      <c r="D59" s="53" t="s">
        <v>1336</v>
      </c>
      <c r="E59" s="53" t="s">
        <v>2018</v>
      </c>
      <c r="F59" s="53">
        <v>62</v>
      </c>
    </row>
    <row r="60" spans="1:6" x14ac:dyDescent="0.35">
      <c r="A60" s="53">
        <v>2400</v>
      </c>
      <c r="B60" s="53" t="s">
        <v>1227</v>
      </c>
      <c r="C60" s="53" t="s">
        <v>1815</v>
      </c>
      <c r="D60" s="53" t="s">
        <v>2910</v>
      </c>
      <c r="E60" s="53" t="s">
        <v>2008</v>
      </c>
      <c r="F60" s="53">
        <v>52</v>
      </c>
    </row>
    <row r="61" spans="1:6" x14ac:dyDescent="0.35">
      <c r="A61" s="53">
        <v>144</v>
      </c>
      <c r="B61" s="53" t="s">
        <v>1337</v>
      </c>
      <c r="C61" s="53" t="s">
        <v>1349</v>
      </c>
      <c r="D61" s="53" t="s">
        <v>1350</v>
      </c>
      <c r="E61" s="53" t="s">
        <v>2008</v>
      </c>
      <c r="F61" s="53">
        <v>74</v>
      </c>
    </row>
    <row r="62" spans="1:6" x14ac:dyDescent="0.35">
      <c r="A62" s="53">
        <v>755</v>
      </c>
      <c r="B62" s="53" t="s">
        <v>1351</v>
      </c>
      <c r="C62" s="53" t="s">
        <v>1352</v>
      </c>
      <c r="D62" s="53" t="s">
        <v>1353</v>
      </c>
      <c r="E62" s="53" t="s">
        <v>2008</v>
      </c>
      <c r="F62" s="53">
        <v>62</v>
      </c>
    </row>
    <row r="63" spans="1:6" x14ac:dyDescent="0.35">
      <c r="A63" s="53">
        <v>999</v>
      </c>
      <c r="B63" s="53" t="s">
        <v>1354</v>
      </c>
      <c r="C63" s="53" t="s">
        <v>1221</v>
      </c>
      <c r="D63" s="53" t="s">
        <v>1355</v>
      </c>
      <c r="E63" s="53" t="s">
        <v>2018</v>
      </c>
      <c r="F63" s="53">
        <v>69</v>
      </c>
    </row>
    <row r="64" spans="1:6" x14ac:dyDescent="0.35">
      <c r="A64" s="53">
        <v>1908</v>
      </c>
      <c r="B64" s="53" t="s">
        <v>1356</v>
      </c>
      <c r="C64" s="53" t="s">
        <v>1357</v>
      </c>
      <c r="D64" s="53" t="s">
        <v>1358</v>
      </c>
      <c r="E64" s="53" t="s">
        <v>2008</v>
      </c>
      <c r="F64" s="53">
        <v>67</v>
      </c>
    </row>
    <row r="65" spans="1:6" x14ac:dyDescent="0.35">
      <c r="A65" s="53">
        <v>156</v>
      </c>
      <c r="B65" s="53" t="s">
        <v>1337</v>
      </c>
      <c r="C65" s="53" t="s">
        <v>1349</v>
      </c>
      <c r="D65" s="53" t="s">
        <v>1359</v>
      </c>
      <c r="E65" s="53" t="s">
        <v>2008</v>
      </c>
      <c r="F65" s="53">
        <v>63</v>
      </c>
    </row>
    <row r="66" spans="1:6" x14ac:dyDescent="0.35">
      <c r="A66" s="53">
        <v>166</v>
      </c>
      <c r="B66" s="53" t="s">
        <v>1247</v>
      </c>
      <c r="C66" s="53" t="s">
        <v>1360</v>
      </c>
      <c r="D66" s="53" t="s">
        <v>1361</v>
      </c>
      <c r="E66" s="53" t="s">
        <v>2018</v>
      </c>
      <c r="F66" s="53">
        <v>72</v>
      </c>
    </row>
    <row r="67" spans="1:6" x14ac:dyDescent="0.35">
      <c r="A67" s="53">
        <v>167</v>
      </c>
      <c r="B67" s="53" t="s">
        <v>1362</v>
      </c>
      <c r="C67" s="53" t="s">
        <v>1363</v>
      </c>
      <c r="D67" s="53" t="s">
        <v>1364</v>
      </c>
      <c r="E67" s="53" t="s">
        <v>2029</v>
      </c>
      <c r="F67" s="53">
        <v>81</v>
      </c>
    </row>
    <row r="68" spans="1:6" x14ac:dyDescent="0.35">
      <c r="A68" s="53">
        <v>201</v>
      </c>
      <c r="B68" s="53" t="s">
        <v>1318</v>
      </c>
      <c r="C68" s="53" t="s">
        <v>1247</v>
      </c>
      <c r="D68" s="53" t="s">
        <v>1365</v>
      </c>
      <c r="E68" s="53" t="s">
        <v>2008</v>
      </c>
      <c r="F68" s="53">
        <v>77</v>
      </c>
    </row>
    <row r="69" spans="1:6" x14ac:dyDescent="0.35">
      <c r="A69" s="53">
        <v>227</v>
      </c>
      <c r="B69" s="53" t="s">
        <v>1366</v>
      </c>
      <c r="C69" s="53" t="s">
        <v>1367</v>
      </c>
      <c r="D69" s="53" t="s">
        <v>1368</v>
      </c>
      <c r="E69" s="53" t="s">
        <v>2008</v>
      </c>
      <c r="F69" s="53">
        <v>83</v>
      </c>
    </row>
    <row r="70" spans="1:6" x14ac:dyDescent="0.35">
      <c r="A70" s="53">
        <v>290</v>
      </c>
      <c r="B70" s="53" t="s">
        <v>1369</v>
      </c>
      <c r="C70" s="53" t="s">
        <v>1370</v>
      </c>
      <c r="D70" s="53" t="s">
        <v>1371</v>
      </c>
      <c r="E70" s="53" t="s">
        <v>2029</v>
      </c>
      <c r="F70" s="53">
        <v>62</v>
      </c>
    </row>
    <row r="71" spans="1:6" x14ac:dyDescent="0.35">
      <c r="A71" s="53">
        <v>1643</v>
      </c>
      <c r="B71" s="53" t="s">
        <v>1389</v>
      </c>
      <c r="C71" s="53" t="s">
        <v>1390</v>
      </c>
      <c r="D71" s="53" t="s">
        <v>1391</v>
      </c>
      <c r="E71" s="53" t="s">
        <v>2008</v>
      </c>
      <c r="F71" s="53">
        <v>69</v>
      </c>
    </row>
    <row r="72" spans="1:6" x14ac:dyDescent="0.35">
      <c r="A72" s="53">
        <v>1647</v>
      </c>
      <c r="B72" s="53" t="s">
        <v>1227</v>
      </c>
      <c r="C72" s="53" t="s">
        <v>1372</v>
      </c>
      <c r="D72" s="53" t="s">
        <v>1373</v>
      </c>
      <c r="E72" s="53" t="s">
        <v>2018</v>
      </c>
      <c r="F72" s="53">
        <v>81</v>
      </c>
    </row>
    <row r="73" spans="1:6" x14ac:dyDescent="0.35">
      <c r="A73" s="53">
        <v>1720</v>
      </c>
      <c r="B73" s="53" t="s">
        <v>1291</v>
      </c>
      <c r="C73" s="53" t="s">
        <v>1285</v>
      </c>
      <c r="D73" s="53" t="s">
        <v>1374</v>
      </c>
      <c r="E73" s="53" t="s">
        <v>2018</v>
      </c>
      <c r="F73" s="53">
        <v>62</v>
      </c>
    </row>
    <row r="74" spans="1:6" x14ac:dyDescent="0.35">
      <c r="A74" s="53">
        <v>1807</v>
      </c>
      <c r="B74" s="53" t="s">
        <v>1221</v>
      </c>
      <c r="C74" s="53" t="s">
        <v>1248</v>
      </c>
      <c r="D74" s="53" t="s">
        <v>1375</v>
      </c>
      <c r="E74" s="53" t="s">
        <v>2008</v>
      </c>
      <c r="F74" s="53">
        <v>59</v>
      </c>
    </row>
    <row r="75" spans="1:6" x14ac:dyDescent="0.35">
      <c r="A75" s="53">
        <v>1979</v>
      </c>
      <c r="B75" s="53" t="s">
        <v>1376</v>
      </c>
      <c r="C75" s="53" t="s">
        <v>1370</v>
      </c>
      <c r="D75" s="53" t="s">
        <v>1377</v>
      </c>
      <c r="E75" s="53" t="s">
        <v>2018</v>
      </c>
      <c r="F75" s="53">
        <v>64</v>
      </c>
    </row>
    <row r="76" spans="1:6" x14ac:dyDescent="0.35">
      <c r="A76" s="53">
        <v>2010</v>
      </c>
      <c r="B76" s="53" t="s">
        <v>1378</v>
      </c>
      <c r="C76" s="53" t="s">
        <v>1248</v>
      </c>
      <c r="D76" s="53" t="s">
        <v>1379</v>
      </c>
      <c r="E76" s="53" t="s">
        <v>2018</v>
      </c>
      <c r="F76" s="53">
        <v>54</v>
      </c>
    </row>
    <row r="77" spans="1:6" x14ac:dyDescent="0.35">
      <c r="A77" s="53">
        <v>1416</v>
      </c>
      <c r="B77" s="53" t="s">
        <v>1218</v>
      </c>
      <c r="C77" s="53" t="s">
        <v>1401</v>
      </c>
      <c r="D77" s="53" t="s">
        <v>1402</v>
      </c>
      <c r="E77" s="53" t="s">
        <v>2018</v>
      </c>
      <c r="F77" s="53">
        <v>60</v>
      </c>
    </row>
    <row r="78" spans="1:6" x14ac:dyDescent="0.35">
      <c r="A78" s="53">
        <v>1417</v>
      </c>
      <c r="B78" s="53" t="s">
        <v>1244</v>
      </c>
      <c r="C78" s="53" t="s">
        <v>1380</v>
      </c>
      <c r="D78" s="53" t="s">
        <v>1381</v>
      </c>
      <c r="E78" s="53" t="s">
        <v>2018</v>
      </c>
      <c r="F78" s="53">
        <v>52</v>
      </c>
    </row>
    <row r="79" spans="1:6" x14ac:dyDescent="0.35">
      <c r="A79" s="53">
        <v>1419</v>
      </c>
      <c r="B79" s="53" t="s">
        <v>1218</v>
      </c>
      <c r="C79" s="53" t="s">
        <v>1227</v>
      </c>
      <c r="D79" s="53" t="s">
        <v>1382</v>
      </c>
      <c r="E79" s="53" t="s">
        <v>2029</v>
      </c>
      <c r="F79" s="53">
        <v>64</v>
      </c>
    </row>
    <row r="80" spans="1:6" x14ac:dyDescent="0.35">
      <c r="A80" s="53">
        <v>1471</v>
      </c>
      <c r="B80" s="53" t="s">
        <v>1383</v>
      </c>
      <c r="C80" s="53" t="s">
        <v>1285</v>
      </c>
      <c r="D80" s="53" t="s">
        <v>1384</v>
      </c>
      <c r="E80" s="53" t="s">
        <v>2018</v>
      </c>
      <c r="F80" s="53">
        <v>67</v>
      </c>
    </row>
    <row r="81" spans="1:6" x14ac:dyDescent="0.35">
      <c r="A81" s="53">
        <v>1482</v>
      </c>
      <c r="B81" s="53" t="s">
        <v>1385</v>
      </c>
      <c r="C81" s="53" t="s">
        <v>1221</v>
      </c>
      <c r="D81" s="53" t="s">
        <v>1386</v>
      </c>
      <c r="E81" s="53" t="s">
        <v>2018</v>
      </c>
      <c r="F81" s="53">
        <v>59</v>
      </c>
    </row>
    <row r="82" spans="1:6" x14ac:dyDescent="0.35">
      <c r="A82" s="53">
        <v>1631</v>
      </c>
      <c r="B82" s="53" t="s">
        <v>1293</v>
      </c>
      <c r="C82" s="53" t="s">
        <v>1387</v>
      </c>
      <c r="D82" s="53" t="s">
        <v>1388</v>
      </c>
      <c r="E82" s="53" t="s">
        <v>2008</v>
      </c>
      <c r="F82" s="53">
        <v>64</v>
      </c>
    </row>
    <row r="83" spans="1:6" x14ac:dyDescent="0.35">
      <c r="A83" s="53">
        <v>915</v>
      </c>
      <c r="B83" s="53" t="s">
        <v>1261</v>
      </c>
      <c r="C83" s="53" t="s">
        <v>1392</v>
      </c>
      <c r="D83" s="53" t="s">
        <v>1393</v>
      </c>
      <c r="E83" s="53" t="s">
        <v>2029</v>
      </c>
      <c r="F83" s="53">
        <v>87</v>
      </c>
    </row>
    <row r="84" spans="1:6" x14ac:dyDescent="0.35">
      <c r="A84" s="53">
        <v>1071</v>
      </c>
      <c r="B84" s="53" t="s">
        <v>1318</v>
      </c>
      <c r="C84" s="53" t="s">
        <v>1394</v>
      </c>
      <c r="D84" s="53" t="s">
        <v>1395</v>
      </c>
      <c r="E84" s="53" t="s">
        <v>2018</v>
      </c>
      <c r="F84" s="53">
        <v>69</v>
      </c>
    </row>
    <row r="85" spans="1:6" x14ac:dyDescent="0.35">
      <c r="A85" s="53">
        <v>1089</v>
      </c>
      <c r="B85" s="53" t="s">
        <v>1396</v>
      </c>
      <c r="C85" s="53" t="s">
        <v>1238</v>
      </c>
      <c r="D85" s="53" t="s">
        <v>1397</v>
      </c>
      <c r="E85" s="53" t="s">
        <v>2018</v>
      </c>
      <c r="F85" s="53">
        <v>65</v>
      </c>
    </row>
    <row r="86" spans="1:6" x14ac:dyDescent="0.35">
      <c r="A86" s="53">
        <v>1151</v>
      </c>
      <c r="B86" s="53" t="s">
        <v>1221</v>
      </c>
      <c r="C86" s="53" t="s">
        <v>1222</v>
      </c>
      <c r="D86" s="53" t="s">
        <v>1223</v>
      </c>
      <c r="E86" s="53" t="s">
        <v>2029</v>
      </c>
      <c r="F86" s="53">
        <v>59</v>
      </c>
    </row>
    <row r="87" spans="1:6" x14ac:dyDescent="0.35">
      <c r="A87" s="53">
        <v>1194</v>
      </c>
      <c r="B87" s="53" t="s">
        <v>1244</v>
      </c>
      <c r="C87" s="53" t="s">
        <v>1398</v>
      </c>
      <c r="D87" s="53" t="s">
        <v>1399</v>
      </c>
      <c r="E87" s="53" t="s">
        <v>2018</v>
      </c>
      <c r="F87" s="53">
        <v>64</v>
      </c>
    </row>
    <row r="88" spans="1:6" x14ac:dyDescent="0.35">
      <c r="A88" s="53">
        <v>1248</v>
      </c>
      <c r="B88" s="53" t="s">
        <v>1400</v>
      </c>
      <c r="C88" s="53" t="s">
        <v>1247</v>
      </c>
      <c r="D88" s="53" t="s">
        <v>1251</v>
      </c>
      <c r="E88" s="53" t="s">
        <v>2018</v>
      </c>
      <c r="F88" s="53">
        <v>64</v>
      </c>
    </row>
    <row r="89" spans="1:6" x14ac:dyDescent="0.35">
      <c r="A89" s="53">
        <v>477</v>
      </c>
      <c r="B89" s="53" t="s">
        <v>1218</v>
      </c>
      <c r="C89" s="53" t="s">
        <v>1403</v>
      </c>
      <c r="D89" s="53" t="s">
        <v>1404</v>
      </c>
      <c r="E89" s="53" t="s">
        <v>2008</v>
      </c>
      <c r="F89" s="53">
        <v>59</v>
      </c>
    </row>
    <row r="90" spans="1:6" x14ac:dyDescent="0.35">
      <c r="A90" s="53">
        <v>512</v>
      </c>
      <c r="B90" s="53" t="s">
        <v>1405</v>
      </c>
      <c r="C90" s="53" t="s">
        <v>1221</v>
      </c>
      <c r="D90" s="53" t="s">
        <v>1406</v>
      </c>
      <c r="E90" s="53" t="s">
        <v>2008</v>
      </c>
      <c r="F90" s="53">
        <v>74</v>
      </c>
    </row>
    <row r="91" spans="1:6" x14ac:dyDescent="0.35">
      <c r="A91" s="53">
        <v>539</v>
      </c>
      <c r="B91" s="53" t="s">
        <v>1407</v>
      </c>
      <c r="C91" s="53" t="s">
        <v>1221</v>
      </c>
      <c r="D91" s="53" t="s">
        <v>1408</v>
      </c>
      <c r="E91" s="53" t="s">
        <v>2018</v>
      </c>
      <c r="F91" s="53">
        <v>59</v>
      </c>
    </row>
    <row r="92" spans="1:6" x14ac:dyDescent="0.35">
      <c r="A92" s="53">
        <v>685</v>
      </c>
      <c r="B92" s="53" t="s">
        <v>1409</v>
      </c>
      <c r="C92" s="53" t="s">
        <v>1410</v>
      </c>
      <c r="D92" s="53" t="s">
        <v>1411</v>
      </c>
      <c r="E92" s="53" t="s">
        <v>2018</v>
      </c>
      <c r="F92" s="53">
        <v>74</v>
      </c>
    </row>
    <row r="93" spans="1:6" x14ac:dyDescent="0.35">
      <c r="A93" s="53">
        <v>829</v>
      </c>
      <c r="B93" s="53" t="s">
        <v>1241</v>
      </c>
      <c r="C93" s="53" t="s">
        <v>1412</v>
      </c>
      <c r="D93" s="53" t="s">
        <v>1413</v>
      </c>
      <c r="E93" s="53" t="s">
        <v>2018</v>
      </c>
      <c r="F93" s="53">
        <v>80</v>
      </c>
    </row>
    <row r="94" spans="1:6" x14ac:dyDescent="0.35">
      <c r="A94" s="53">
        <v>886</v>
      </c>
      <c r="B94" s="53" t="s">
        <v>1394</v>
      </c>
      <c r="C94" s="53" t="s">
        <v>1414</v>
      </c>
      <c r="D94" s="53" t="s">
        <v>1331</v>
      </c>
      <c r="E94" s="53" t="s">
        <v>2029</v>
      </c>
      <c r="F94" s="53">
        <v>59</v>
      </c>
    </row>
    <row r="95" spans="1:6" x14ac:dyDescent="0.35">
      <c r="A95" s="53">
        <v>688</v>
      </c>
      <c r="B95" s="53" t="s">
        <v>1415</v>
      </c>
      <c r="C95" s="53" t="s">
        <v>1261</v>
      </c>
      <c r="D95" s="53" t="s">
        <v>1416</v>
      </c>
      <c r="E95" s="53" t="s">
        <v>2018</v>
      </c>
      <c r="F95" s="53">
        <v>72</v>
      </c>
    </row>
    <row r="96" spans="1:6" x14ac:dyDescent="0.35">
      <c r="A96" s="53">
        <v>1050</v>
      </c>
      <c r="B96" s="53" t="s">
        <v>1417</v>
      </c>
      <c r="C96" s="53" t="s">
        <v>1414</v>
      </c>
      <c r="D96" s="53" t="s">
        <v>1418</v>
      </c>
      <c r="E96" s="53" t="s">
        <v>2018</v>
      </c>
      <c r="F96" s="53">
        <v>78</v>
      </c>
    </row>
    <row r="97" spans="1:6" x14ac:dyDescent="0.35">
      <c r="A97" s="53">
        <v>823</v>
      </c>
      <c r="B97" s="53" t="s">
        <v>1239</v>
      </c>
      <c r="C97" s="53" t="s">
        <v>1419</v>
      </c>
      <c r="D97" s="53" t="s">
        <v>1420</v>
      </c>
      <c r="E97" s="53" t="s">
        <v>2008</v>
      </c>
      <c r="F97" s="53">
        <v>69</v>
      </c>
    </row>
    <row r="98" spans="1:6" x14ac:dyDescent="0.35">
      <c r="A98" s="53">
        <v>1075</v>
      </c>
      <c r="B98" s="53" t="s">
        <v>1324</v>
      </c>
      <c r="C98" s="53" t="s">
        <v>1347</v>
      </c>
      <c r="D98" s="53" t="s">
        <v>1348</v>
      </c>
      <c r="E98" s="53" t="s">
        <v>2018</v>
      </c>
      <c r="F98" s="53">
        <v>64</v>
      </c>
    </row>
    <row r="99" spans="1:6" x14ac:dyDescent="0.35">
      <c r="A99" s="53">
        <v>1189</v>
      </c>
      <c r="B99" s="53" t="s">
        <v>1421</v>
      </c>
      <c r="C99" s="53" t="s">
        <v>1422</v>
      </c>
      <c r="D99" s="53" t="s">
        <v>1423</v>
      </c>
      <c r="E99" s="53" t="s">
        <v>2008</v>
      </c>
      <c r="F99" s="53">
        <v>63</v>
      </c>
    </row>
    <row r="100" spans="1:6" x14ac:dyDescent="0.35">
      <c r="A100" s="53">
        <v>1263</v>
      </c>
      <c r="B100" s="53" t="s">
        <v>1318</v>
      </c>
      <c r="C100" s="53" t="s">
        <v>1291</v>
      </c>
      <c r="D100" s="53" t="s">
        <v>1424</v>
      </c>
      <c r="E100" s="53" t="s">
        <v>2008</v>
      </c>
      <c r="F100" s="53">
        <v>63</v>
      </c>
    </row>
    <row r="101" spans="1:6" x14ac:dyDescent="0.35">
      <c r="A101" s="53">
        <v>1805</v>
      </c>
      <c r="B101" s="53" t="s">
        <v>1425</v>
      </c>
      <c r="C101" s="53" t="s">
        <v>1426</v>
      </c>
      <c r="D101" s="53" t="s">
        <v>1427</v>
      </c>
      <c r="E101" s="53" t="s">
        <v>2008</v>
      </c>
      <c r="F101" s="53">
        <v>72</v>
      </c>
    </row>
    <row r="102" spans="1:6" x14ac:dyDescent="0.35">
      <c r="A102" s="53">
        <v>2029</v>
      </c>
      <c r="B102" s="53" t="s">
        <v>1428</v>
      </c>
      <c r="C102" s="53" t="s">
        <v>1429</v>
      </c>
      <c r="D102" s="53" t="s">
        <v>1430</v>
      </c>
      <c r="E102" s="53" t="s">
        <v>2018</v>
      </c>
      <c r="F102" s="53">
        <v>69</v>
      </c>
    </row>
    <row r="103" spans="1:6" x14ac:dyDescent="0.35">
      <c r="A103" s="53">
        <v>153</v>
      </c>
      <c r="B103" s="53" t="s">
        <v>1224</v>
      </c>
      <c r="C103" s="53" t="s">
        <v>1431</v>
      </c>
      <c r="D103" s="53" t="s">
        <v>1432</v>
      </c>
      <c r="E103" s="53" t="s">
        <v>2008</v>
      </c>
      <c r="F103" s="53">
        <v>90</v>
      </c>
    </row>
    <row r="104" spans="1:6" x14ac:dyDescent="0.35">
      <c r="A104" s="53">
        <v>195</v>
      </c>
      <c r="B104" s="53" t="s">
        <v>1433</v>
      </c>
      <c r="C104" s="53" t="s">
        <v>1247</v>
      </c>
      <c r="D104" s="53" t="s">
        <v>1434</v>
      </c>
      <c r="E104" s="53" t="s">
        <v>2018</v>
      </c>
      <c r="F104" s="53">
        <v>90</v>
      </c>
    </row>
    <row r="105" spans="1:6" x14ac:dyDescent="0.35">
      <c r="A105" s="53">
        <v>671</v>
      </c>
      <c r="B105" s="53" t="s">
        <v>1435</v>
      </c>
      <c r="C105" s="53" t="s">
        <v>1288</v>
      </c>
      <c r="D105" s="53" t="s">
        <v>1436</v>
      </c>
      <c r="E105" s="53" t="s">
        <v>2018</v>
      </c>
      <c r="F105" s="53">
        <v>90</v>
      </c>
    </row>
    <row r="106" spans="1:6" x14ac:dyDescent="0.35">
      <c r="A106" s="53">
        <v>840</v>
      </c>
      <c r="B106" s="53" t="s">
        <v>1437</v>
      </c>
      <c r="C106" s="53" t="s">
        <v>1241</v>
      </c>
      <c r="D106" s="53" t="s">
        <v>1438</v>
      </c>
      <c r="E106" s="53" t="s">
        <v>2008</v>
      </c>
      <c r="F106" s="53">
        <v>104</v>
      </c>
    </row>
    <row r="107" spans="1:6" x14ac:dyDescent="0.35">
      <c r="A107" s="53">
        <v>1034</v>
      </c>
      <c r="B107" s="53" t="s">
        <v>1221</v>
      </c>
      <c r="C107" s="53" t="s">
        <v>1439</v>
      </c>
      <c r="D107" s="53" t="s">
        <v>1440</v>
      </c>
      <c r="E107" s="53" t="s">
        <v>2018</v>
      </c>
      <c r="F107" s="53">
        <v>90</v>
      </c>
    </row>
    <row r="108" spans="1:6" x14ac:dyDescent="0.35">
      <c r="A108" s="53">
        <v>1327</v>
      </c>
      <c r="B108" s="53" t="s">
        <v>1441</v>
      </c>
      <c r="C108" s="53" t="s">
        <v>1293</v>
      </c>
      <c r="D108" s="53" t="s">
        <v>1442</v>
      </c>
      <c r="E108" s="53" t="s">
        <v>2008</v>
      </c>
      <c r="F108" s="53">
        <v>83</v>
      </c>
    </row>
    <row r="109" spans="1:6" x14ac:dyDescent="0.35">
      <c r="A109" s="53">
        <v>1998</v>
      </c>
      <c r="B109" s="53" t="s">
        <v>1443</v>
      </c>
      <c r="C109" s="53" t="s">
        <v>1444</v>
      </c>
      <c r="D109" s="53" t="s">
        <v>1445</v>
      </c>
      <c r="E109" s="53" t="s">
        <v>2008</v>
      </c>
      <c r="F109" s="53">
        <v>90</v>
      </c>
    </row>
    <row r="110" spans="1:6" x14ac:dyDescent="0.35">
      <c r="A110" s="53">
        <v>152</v>
      </c>
      <c r="B110" s="53" t="s">
        <v>1446</v>
      </c>
      <c r="C110" s="53" t="s">
        <v>1447</v>
      </c>
      <c r="D110" s="53" t="s">
        <v>1448</v>
      </c>
      <c r="E110" s="53" t="s">
        <v>2018</v>
      </c>
      <c r="F110" s="53">
        <v>77</v>
      </c>
    </row>
    <row r="111" spans="1:6" x14ac:dyDescent="0.35">
      <c r="A111" s="53">
        <v>178</v>
      </c>
      <c r="B111" s="53" t="s">
        <v>1435</v>
      </c>
      <c r="C111" s="53" t="s">
        <v>1449</v>
      </c>
      <c r="D111" s="53" t="s">
        <v>1450</v>
      </c>
      <c r="E111" s="53" t="s">
        <v>2008</v>
      </c>
      <c r="F111" s="53">
        <v>77</v>
      </c>
    </row>
    <row r="112" spans="1:6" x14ac:dyDescent="0.35">
      <c r="A112" s="53">
        <v>668</v>
      </c>
      <c r="B112" s="53" t="s">
        <v>1451</v>
      </c>
      <c r="C112" s="53" t="s">
        <v>1452</v>
      </c>
      <c r="D112" s="53" t="s">
        <v>1453</v>
      </c>
      <c r="E112" s="53" t="s">
        <v>2018</v>
      </c>
      <c r="F112" s="53">
        <v>104</v>
      </c>
    </row>
    <row r="113" spans="1:6" x14ac:dyDescent="0.35">
      <c r="A113" s="53">
        <v>735</v>
      </c>
      <c r="B113" s="53" t="s">
        <v>1454</v>
      </c>
      <c r="C113" s="53" t="s">
        <v>1455</v>
      </c>
      <c r="D113" s="53" t="s">
        <v>1456</v>
      </c>
      <c r="E113" s="53" t="s">
        <v>2008</v>
      </c>
      <c r="F113" s="53">
        <v>83</v>
      </c>
    </row>
    <row r="114" spans="1:6" x14ac:dyDescent="0.35">
      <c r="A114" s="53">
        <v>799</v>
      </c>
      <c r="B114" s="53" t="s">
        <v>1242</v>
      </c>
      <c r="C114" s="53" t="s">
        <v>1457</v>
      </c>
      <c r="D114" s="53" t="s">
        <v>1458</v>
      </c>
      <c r="E114" s="53" t="s">
        <v>2008</v>
      </c>
      <c r="F114" s="53">
        <v>72</v>
      </c>
    </row>
    <row r="115" spans="1:6" x14ac:dyDescent="0.35">
      <c r="A115" s="53">
        <v>806</v>
      </c>
      <c r="B115" s="53" t="s">
        <v>1276</v>
      </c>
      <c r="C115" s="53" t="s">
        <v>1478</v>
      </c>
      <c r="D115" s="53" t="s">
        <v>1479</v>
      </c>
      <c r="E115" s="53" t="s">
        <v>2008</v>
      </c>
      <c r="F115" s="53">
        <v>77</v>
      </c>
    </row>
    <row r="116" spans="1:6" x14ac:dyDescent="0.35">
      <c r="A116" s="53">
        <v>1446</v>
      </c>
      <c r="B116" s="53" t="s">
        <v>1218</v>
      </c>
      <c r="C116" s="53" t="s">
        <v>1462</v>
      </c>
      <c r="D116" s="53" t="s">
        <v>1463</v>
      </c>
      <c r="E116" s="53" t="s">
        <v>2018</v>
      </c>
      <c r="F116" s="53">
        <v>72</v>
      </c>
    </row>
    <row r="117" spans="1:6" x14ac:dyDescent="0.35">
      <c r="A117" s="53">
        <v>1686</v>
      </c>
      <c r="B117" s="53" t="s">
        <v>1232</v>
      </c>
      <c r="C117" s="53" t="s">
        <v>1464</v>
      </c>
      <c r="D117" s="53" t="s">
        <v>1465</v>
      </c>
      <c r="E117" s="53" t="s">
        <v>2008</v>
      </c>
      <c r="F117" s="53">
        <v>72</v>
      </c>
    </row>
    <row r="118" spans="1:6" x14ac:dyDescent="0.35">
      <c r="A118" s="53">
        <v>1762</v>
      </c>
      <c r="B118" s="53" t="s">
        <v>1466</v>
      </c>
      <c r="C118" s="53" t="s">
        <v>1335</v>
      </c>
      <c r="D118" s="53" t="s">
        <v>1323</v>
      </c>
      <c r="E118" s="53" t="s">
        <v>2008</v>
      </c>
      <c r="F118" s="53">
        <v>72</v>
      </c>
    </row>
    <row r="119" spans="1:6" x14ac:dyDescent="0.35">
      <c r="A119" s="53">
        <v>1809</v>
      </c>
      <c r="B119" s="53" t="s">
        <v>1467</v>
      </c>
      <c r="C119" s="53" t="s">
        <v>1394</v>
      </c>
      <c r="D119" s="53" t="s">
        <v>1329</v>
      </c>
      <c r="E119" s="53" t="s">
        <v>2008</v>
      </c>
      <c r="F119" s="53">
        <v>72</v>
      </c>
    </row>
    <row r="120" spans="1:6" x14ac:dyDescent="0.35">
      <c r="A120" s="53">
        <v>1865</v>
      </c>
      <c r="B120" s="53" t="s">
        <v>1248</v>
      </c>
      <c r="C120" s="53" t="s">
        <v>1263</v>
      </c>
      <c r="D120" s="53" t="s">
        <v>1327</v>
      </c>
      <c r="E120" s="53" t="s">
        <v>2008</v>
      </c>
      <c r="F120" s="53">
        <v>72</v>
      </c>
    </row>
    <row r="121" spans="1:6" x14ac:dyDescent="0.35">
      <c r="A121" s="53">
        <v>2014</v>
      </c>
      <c r="B121" s="53" t="s">
        <v>1266</v>
      </c>
      <c r="C121" s="53" t="s">
        <v>1459</v>
      </c>
      <c r="D121" s="53" t="s">
        <v>1460</v>
      </c>
      <c r="E121" s="53" t="s">
        <v>2008</v>
      </c>
      <c r="F121" s="53">
        <v>72</v>
      </c>
    </row>
    <row r="122" spans="1:6" x14ac:dyDescent="0.35">
      <c r="A122" s="53">
        <v>1234</v>
      </c>
      <c r="B122" s="53" t="s">
        <v>1221</v>
      </c>
      <c r="C122" s="53" t="s">
        <v>1470</v>
      </c>
      <c r="D122" s="53" t="s">
        <v>1471</v>
      </c>
      <c r="E122" s="53" t="s">
        <v>2018</v>
      </c>
      <c r="F122" s="53">
        <v>69</v>
      </c>
    </row>
    <row r="123" spans="1:6" x14ac:dyDescent="0.35">
      <c r="A123" s="53">
        <v>1238</v>
      </c>
      <c r="B123" s="53" t="s">
        <v>1457</v>
      </c>
      <c r="C123" s="53" t="s">
        <v>1354</v>
      </c>
      <c r="D123" s="53" t="s">
        <v>1472</v>
      </c>
      <c r="E123" s="53" t="s">
        <v>2029</v>
      </c>
      <c r="F123" s="53">
        <v>64</v>
      </c>
    </row>
    <row r="124" spans="1:6" x14ac:dyDescent="0.35">
      <c r="A124" s="53">
        <v>1250</v>
      </c>
      <c r="B124" s="53" t="s">
        <v>1227</v>
      </c>
      <c r="C124" s="53" t="s">
        <v>1435</v>
      </c>
      <c r="D124" s="53" t="s">
        <v>1473</v>
      </c>
      <c r="E124" s="53" t="s">
        <v>2029</v>
      </c>
      <c r="F124" s="53">
        <v>69</v>
      </c>
    </row>
    <row r="125" spans="1:6" x14ac:dyDescent="0.35">
      <c r="A125" s="53">
        <v>1265</v>
      </c>
      <c r="B125" s="53" t="s">
        <v>1474</v>
      </c>
      <c r="C125" s="53" t="s">
        <v>1218</v>
      </c>
      <c r="D125" s="53" t="s">
        <v>1475</v>
      </c>
      <c r="E125" s="53" t="s">
        <v>2029</v>
      </c>
      <c r="F125" s="53">
        <v>72</v>
      </c>
    </row>
    <row r="126" spans="1:6" x14ac:dyDescent="0.35">
      <c r="A126" s="53">
        <v>1284</v>
      </c>
      <c r="B126" s="53" t="s">
        <v>1476</v>
      </c>
      <c r="C126" s="53" t="s">
        <v>1248</v>
      </c>
      <c r="D126" s="53" t="s">
        <v>1477</v>
      </c>
      <c r="E126" s="53" t="s">
        <v>2029</v>
      </c>
      <c r="F126" s="53">
        <v>72</v>
      </c>
    </row>
    <row r="127" spans="1:6" x14ac:dyDescent="0.35">
      <c r="A127" s="53">
        <v>1443</v>
      </c>
      <c r="B127" s="53" t="s">
        <v>1296</v>
      </c>
      <c r="C127" s="53" t="s">
        <v>1221</v>
      </c>
      <c r="D127" s="53" t="s">
        <v>1461</v>
      </c>
      <c r="E127" s="53" t="s">
        <v>2018</v>
      </c>
      <c r="F127" s="53">
        <v>72</v>
      </c>
    </row>
    <row r="128" spans="1:6" x14ac:dyDescent="0.35">
      <c r="A128" s="53">
        <v>841</v>
      </c>
      <c r="B128" s="53" t="s">
        <v>1480</v>
      </c>
      <c r="C128" s="53" t="s">
        <v>1321</v>
      </c>
      <c r="D128" s="53" t="s">
        <v>1481</v>
      </c>
      <c r="E128" s="53" t="s">
        <v>2018</v>
      </c>
      <c r="F128" s="53">
        <v>72</v>
      </c>
    </row>
    <row r="129" spans="1:6" x14ac:dyDescent="0.35">
      <c r="A129" s="53">
        <v>913</v>
      </c>
      <c r="B129" s="53" t="s">
        <v>1291</v>
      </c>
      <c r="C129" s="53" t="s">
        <v>1248</v>
      </c>
      <c r="D129" s="53" t="s">
        <v>1482</v>
      </c>
      <c r="E129" s="53" t="s">
        <v>2018</v>
      </c>
      <c r="F129" s="53">
        <v>67</v>
      </c>
    </row>
    <row r="130" spans="1:6" x14ac:dyDescent="0.35">
      <c r="A130" s="53">
        <v>966</v>
      </c>
      <c r="B130" s="53" t="s">
        <v>1319</v>
      </c>
      <c r="C130" s="53" t="s">
        <v>1394</v>
      </c>
      <c r="D130" s="53" t="s">
        <v>1483</v>
      </c>
      <c r="E130" s="53" t="s">
        <v>2018</v>
      </c>
      <c r="F130" s="53">
        <v>72</v>
      </c>
    </row>
    <row r="131" spans="1:6" x14ac:dyDescent="0.35">
      <c r="A131" s="53">
        <v>972</v>
      </c>
      <c r="B131" s="53" t="s">
        <v>1484</v>
      </c>
      <c r="C131" s="53" t="s">
        <v>1354</v>
      </c>
      <c r="D131" s="53" t="s">
        <v>1331</v>
      </c>
      <c r="E131" s="53" t="s">
        <v>2008</v>
      </c>
      <c r="F131" s="53">
        <v>72</v>
      </c>
    </row>
    <row r="132" spans="1:6" x14ac:dyDescent="0.35">
      <c r="A132" s="53">
        <v>997</v>
      </c>
      <c r="B132" s="53" t="s">
        <v>1485</v>
      </c>
      <c r="C132" s="53" t="s">
        <v>1232</v>
      </c>
      <c r="D132" s="53" t="s">
        <v>1486</v>
      </c>
      <c r="E132" s="53" t="s">
        <v>2008</v>
      </c>
      <c r="F132" s="53">
        <v>72</v>
      </c>
    </row>
    <row r="133" spans="1:6" x14ac:dyDescent="0.35">
      <c r="A133" s="53">
        <v>1037</v>
      </c>
      <c r="B133" s="53" t="s">
        <v>1247</v>
      </c>
      <c r="C133" s="53" t="s">
        <v>1468</v>
      </c>
      <c r="D133" s="53" t="s">
        <v>1469</v>
      </c>
      <c r="E133" s="53" t="s">
        <v>2008</v>
      </c>
      <c r="F133" s="53">
        <v>83</v>
      </c>
    </row>
    <row r="134" spans="1:6" x14ac:dyDescent="0.35">
      <c r="A134" s="53">
        <v>1870</v>
      </c>
      <c r="B134" s="53" t="s">
        <v>1487</v>
      </c>
      <c r="C134" s="53" t="s">
        <v>1239</v>
      </c>
      <c r="D134" s="53" t="s">
        <v>1488</v>
      </c>
      <c r="E134" s="53" t="s">
        <v>2008</v>
      </c>
      <c r="F134" s="53">
        <v>104</v>
      </c>
    </row>
    <row r="135" spans="1:6" x14ac:dyDescent="0.35">
      <c r="A135" s="53">
        <v>139</v>
      </c>
      <c r="B135" s="53" t="s">
        <v>1491</v>
      </c>
      <c r="C135" s="53" t="s">
        <v>1492</v>
      </c>
      <c r="D135" s="53" t="s">
        <v>1341</v>
      </c>
      <c r="E135" s="53" t="s">
        <v>2018</v>
      </c>
      <c r="F135" s="53">
        <v>69</v>
      </c>
    </row>
    <row r="136" spans="1:6" x14ac:dyDescent="0.35">
      <c r="A136" s="53">
        <v>504</v>
      </c>
      <c r="B136" s="53" t="s">
        <v>1293</v>
      </c>
      <c r="C136" s="53" t="s">
        <v>1242</v>
      </c>
      <c r="D136" s="53" t="s">
        <v>1493</v>
      </c>
      <c r="E136" s="53" t="s">
        <v>2008</v>
      </c>
      <c r="F136" s="53">
        <v>68</v>
      </c>
    </row>
    <row r="137" spans="1:6" x14ac:dyDescent="0.35">
      <c r="A137" s="53">
        <v>550</v>
      </c>
      <c r="B137" s="53" t="s">
        <v>1494</v>
      </c>
      <c r="C137" s="53" t="s">
        <v>1247</v>
      </c>
      <c r="D137" s="53" t="s">
        <v>1495</v>
      </c>
      <c r="E137" s="53" t="s">
        <v>2018</v>
      </c>
      <c r="F137" s="53">
        <v>77</v>
      </c>
    </row>
    <row r="138" spans="1:6" x14ac:dyDescent="0.35">
      <c r="A138" s="53">
        <v>583</v>
      </c>
      <c r="B138" s="53" t="s">
        <v>1496</v>
      </c>
      <c r="C138" s="53" t="s">
        <v>1224</v>
      </c>
      <c r="D138" s="53" t="s">
        <v>1497</v>
      </c>
      <c r="E138" s="53" t="s">
        <v>2008</v>
      </c>
      <c r="F138" s="53">
        <v>77</v>
      </c>
    </row>
    <row r="139" spans="1:6" x14ac:dyDescent="0.35">
      <c r="A139" s="53">
        <v>627</v>
      </c>
      <c r="B139" s="53" t="s">
        <v>1261</v>
      </c>
      <c r="C139" s="53" t="s">
        <v>1409</v>
      </c>
      <c r="D139" s="53" t="s">
        <v>1498</v>
      </c>
      <c r="E139" s="53" t="s">
        <v>2008</v>
      </c>
      <c r="F139" s="53">
        <v>59</v>
      </c>
    </row>
    <row r="140" spans="1:6" x14ac:dyDescent="0.35">
      <c r="A140" s="53">
        <v>1177</v>
      </c>
      <c r="B140" s="53" t="s">
        <v>1392</v>
      </c>
      <c r="C140" s="53" t="s">
        <v>1272</v>
      </c>
      <c r="D140" s="53" t="s">
        <v>1499</v>
      </c>
      <c r="E140" s="53" t="s">
        <v>2018</v>
      </c>
      <c r="F140" s="53">
        <v>77</v>
      </c>
    </row>
    <row r="141" spans="1:6" x14ac:dyDescent="0.35">
      <c r="A141" s="53">
        <v>1208</v>
      </c>
      <c r="B141" s="53" t="s">
        <v>1500</v>
      </c>
      <c r="C141" s="53" t="s">
        <v>1501</v>
      </c>
      <c r="D141" s="53" t="s">
        <v>1502</v>
      </c>
      <c r="E141" s="53" t="s">
        <v>2008</v>
      </c>
      <c r="F141" s="53">
        <v>59</v>
      </c>
    </row>
    <row r="142" spans="1:6" x14ac:dyDescent="0.35">
      <c r="A142" s="53">
        <v>1338</v>
      </c>
      <c r="B142" s="53" t="s">
        <v>1503</v>
      </c>
      <c r="C142" s="53" t="s">
        <v>1291</v>
      </c>
      <c r="D142" s="53" t="s">
        <v>1504</v>
      </c>
      <c r="E142" s="53" t="s">
        <v>2018</v>
      </c>
      <c r="F142" s="53">
        <v>77</v>
      </c>
    </row>
    <row r="143" spans="1:6" x14ac:dyDescent="0.35">
      <c r="A143" s="53">
        <v>1340</v>
      </c>
      <c r="B143" s="53" t="s">
        <v>1452</v>
      </c>
      <c r="C143" s="53" t="s">
        <v>1242</v>
      </c>
      <c r="D143" s="53" t="s">
        <v>1505</v>
      </c>
      <c r="E143" s="53" t="s">
        <v>2018</v>
      </c>
      <c r="F143" s="53">
        <v>77</v>
      </c>
    </row>
    <row r="144" spans="1:6" x14ac:dyDescent="0.35">
      <c r="A144" s="53">
        <v>2013</v>
      </c>
      <c r="B144" s="53" t="s">
        <v>1508</v>
      </c>
      <c r="C144" s="53" t="s">
        <v>1224</v>
      </c>
      <c r="D144" s="53" t="s">
        <v>1509</v>
      </c>
      <c r="E144" s="53" t="s">
        <v>2008</v>
      </c>
      <c r="F144" s="53">
        <v>90</v>
      </c>
    </row>
    <row r="145" spans="1:6" x14ac:dyDescent="0.35">
      <c r="A145" s="53">
        <v>170</v>
      </c>
      <c r="B145" s="53" t="s">
        <v>1394</v>
      </c>
      <c r="C145" s="53" t="s">
        <v>1285</v>
      </c>
      <c r="D145" s="53" t="s">
        <v>1534</v>
      </c>
      <c r="E145" s="53" t="s">
        <v>2008</v>
      </c>
      <c r="F145" s="53">
        <v>59</v>
      </c>
    </row>
    <row r="146" spans="1:6" x14ac:dyDescent="0.35">
      <c r="A146" s="53">
        <v>797</v>
      </c>
      <c r="B146" s="53" t="s">
        <v>1535</v>
      </c>
      <c r="C146" s="53" t="s">
        <v>1378</v>
      </c>
      <c r="D146" s="53" t="s">
        <v>1536</v>
      </c>
      <c r="E146" s="53" t="s">
        <v>2018</v>
      </c>
      <c r="F146" s="53">
        <v>69</v>
      </c>
    </row>
    <row r="147" spans="1:6" x14ac:dyDescent="0.35">
      <c r="A147" s="53">
        <v>979</v>
      </c>
      <c r="B147" s="53" t="s">
        <v>1464</v>
      </c>
      <c r="C147" s="53" t="s">
        <v>1537</v>
      </c>
      <c r="D147" s="53" t="s">
        <v>1538</v>
      </c>
      <c r="E147" s="53" t="s">
        <v>2029</v>
      </c>
      <c r="F147" s="53">
        <v>72</v>
      </c>
    </row>
    <row r="148" spans="1:6" x14ac:dyDescent="0.35">
      <c r="A148" s="53">
        <v>1213</v>
      </c>
      <c r="B148" s="53" t="s">
        <v>1535</v>
      </c>
      <c r="C148" s="53" t="s">
        <v>1378</v>
      </c>
      <c r="D148" s="53" t="s">
        <v>1404</v>
      </c>
      <c r="E148" s="53" t="s">
        <v>2029</v>
      </c>
      <c r="F148" s="53">
        <v>93</v>
      </c>
    </row>
    <row r="149" spans="1:6" x14ac:dyDescent="0.35">
      <c r="A149" s="53">
        <v>1307</v>
      </c>
      <c r="B149" s="53" t="s">
        <v>1539</v>
      </c>
      <c r="C149" s="53" t="s">
        <v>1400</v>
      </c>
      <c r="D149" s="53" t="s">
        <v>1540</v>
      </c>
      <c r="E149" s="53" t="s">
        <v>2018</v>
      </c>
      <c r="F149" s="53">
        <v>93</v>
      </c>
    </row>
    <row r="150" spans="1:6" x14ac:dyDescent="0.35">
      <c r="A150" s="53">
        <v>1453</v>
      </c>
      <c r="B150" s="53" t="s">
        <v>1541</v>
      </c>
      <c r="C150" s="53" t="s">
        <v>1542</v>
      </c>
      <c r="D150" s="53" t="s">
        <v>1331</v>
      </c>
      <c r="E150" s="53" t="s">
        <v>2018</v>
      </c>
      <c r="F150" s="53">
        <v>64</v>
      </c>
    </row>
    <row r="151" spans="1:6" x14ac:dyDescent="0.35">
      <c r="A151" s="53">
        <v>1491</v>
      </c>
      <c r="B151" s="53" t="s">
        <v>1543</v>
      </c>
      <c r="C151" s="53" t="s">
        <v>1247</v>
      </c>
      <c r="D151" s="53" t="s">
        <v>1544</v>
      </c>
      <c r="E151" s="53" t="s">
        <v>2008</v>
      </c>
      <c r="F151" s="53">
        <v>64</v>
      </c>
    </row>
    <row r="152" spans="1:6" x14ac:dyDescent="0.35">
      <c r="A152" s="53">
        <v>140</v>
      </c>
      <c r="B152" s="53" t="s">
        <v>1242</v>
      </c>
      <c r="C152" s="53" t="s">
        <v>1545</v>
      </c>
      <c r="D152" s="53" t="s">
        <v>1546</v>
      </c>
      <c r="E152" s="53" t="s">
        <v>2008</v>
      </c>
      <c r="F152" s="53">
        <v>69</v>
      </c>
    </row>
    <row r="153" spans="1:6" x14ac:dyDescent="0.35">
      <c r="A153" s="53">
        <v>1393</v>
      </c>
      <c r="B153" s="53" t="s">
        <v>1227</v>
      </c>
      <c r="C153" s="53" t="s">
        <v>1547</v>
      </c>
      <c r="D153" s="53" t="s">
        <v>1548</v>
      </c>
      <c r="E153" s="53" t="s">
        <v>2018</v>
      </c>
      <c r="F153" s="53">
        <v>69</v>
      </c>
    </row>
    <row r="154" spans="1:6" x14ac:dyDescent="0.35">
      <c r="A154" s="53">
        <v>1473</v>
      </c>
      <c r="B154" s="53" t="s">
        <v>1248</v>
      </c>
      <c r="C154" s="53" t="s">
        <v>1459</v>
      </c>
      <c r="D154" s="53" t="s">
        <v>1989</v>
      </c>
      <c r="E154" s="53" t="s">
        <v>2029</v>
      </c>
      <c r="F154" s="53">
        <v>74</v>
      </c>
    </row>
    <row r="155" spans="1:6" x14ac:dyDescent="0.35">
      <c r="A155" s="53">
        <v>395</v>
      </c>
      <c r="B155" s="53" t="s">
        <v>1232</v>
      </c>
      <c r="C155" s="53" t="s">
        <v>1247</v>
      </c>
      <c r="D155" s="53" t="s">
        <v>1549</v>
      </c>
      <c r="E155" s="53" t="s">
        <v>2018</v>
      </c>
      <c r="F155" s="53">
        <v>81</v>
      </c>
    </row>
    <row r="156" spans="1:6" x14ac:dyDescent="0.35">
      <c r="A156" s="53">
        <v>527</v>
      </c>
      <c r="B156" s="53" t="s">
        <v>1224</v>
      </c>
      <c r="C156" s="53" t="s">
        <v>1244</v>
      </c>
      <c r="D156" s="53" t="s">
        <v>1550</v>
      </c>
      <c r="E156" s="53" t="s">
        <v>2029</v>
      </c>
      <c r="F156" s="53">
        <v>81</v>
      </c>
    </row>
    <row r="157" spans="1:6" x14ac:dyDescent="0.35">
      <c r="A157" s="53">
        <v>594</v>
      </c>
      <c r="B157" s="53" t="s">
        <v>1520</v>
      </c>
      <c r="C157" s="53" t="s">
        <v>1261</v>
      </c>
      <c r="D157" s="53" t="s">
        <v>1331</v>
      </c>
      <c r="E157" s="53" t="s">
        <v>2029</v>
      </c>
      <c r="F157" s="53">
        <v>93</v>
      </c>
    </row>
    <row r="158" spans="1:6" x14ac:dyDescent="0.35">
      <c r="A158" s="53">
        <v>1205</v>
      </c>
      <c r="B158" s="53" t="s">
        <v>1551</v>
      </c>
      <c r="C158" s="53" t="s">
        <v>1552</v>
      </c>
      <c r="D158" s="53" t="s">
        <v>1553</v>
      </c>
      <c r="E158" s="53" t="s">
        <v>2029</v>
      </c>
      <c r="F158" s="53">
        <v>81</v>
      </c>
    </row>
    <row r="159" spans="1:6" x14ac:dyDescent="0.35">
      <c r="A159" s="53">
        <v>1412</v>
      </c>
      <c r="B159" s="53" t="s">
        <v>1521</v>
      </c>
      <c r="C159" s="53" t="s">
        <v>1446</v>
      </c>
      <c r="D159" s="53" t="s">
        <v>1373</v>
      </c>
      <c r="E159" s="53" t="s">
        <v>2008</v>
      </c>
      <c r="F159" s="53">
        <v>64</v>
      </c>
    </row>
    <row r="160" spans="1:6" x14ac:dyDescent="0.35">
      <c r="A160" s="53">
        <v>1413</v>
      </c>
      <c r="B160" s="53" t="s">
        <v>1263</v>
      </c>
      <c r="C160" s="53" t="s">
        <v>1522</v>
      </c>
      <c r="D160" s="53" t="s">
        <v>1523</v>
      </c>
      <c r="E160" s="53" t="s">
        <v>2018</v>
      </c>
      <c r="F160" s="53">
        <v>64</v>
      </c>
    </row>
    <row r="161" spans="1:6" x14ac:dyDescent="0.35">
      <c r="A161" s="53">
        <v>1425</v>
      </c>
      <c r="B161" s="53" t="s">
        <v>1524</v>
      </c>
      <c r="C161" s="53" t="s">
        <v>1525</v>
      </c>
      <c r="D161" s="53" t="s">
        <v>1526</v>
      </c>
      <c r="E161" s="53" t="s">
        <v>2008</v>
      </c>
      <c r="F161" s="53">
        <v>68</v>
      </c>
    </row>
    <row r="162" spans="1:6" x14ac:dyDescent="0.35">
      <c r="A162" s="53">
        <v>1428</v>
      </c>
      <c r="B162" s="53" t="s">
        <v>1527</v>
      </c>
      <c r="C162" s="53" t="s">
        <v>1248</v>
      </c>
      <c r="D162" s="53" t="s">
        <v>1528</v>
      </c>
      <c r="E162" s="53" t="s">
        <v>2018</v>
      </c>
      <c r="F162" s="53">
        <v>54</v>
      </c>
    </row>
    <row r="163" spans="1:6" x14ac:dyDescent="0.35">
      <c r="A163" s="53">
        <v>1433</v>
      </c>
      <c r="B163" s="53" t="s">
        <v>1529</v>
      </c>
      <c r="C163" s="53" t="s">
        <v>1476</v>
      </c>
      <c r="D163" s="53" t="s">
        <v>1530</v>
      </c>
      <c r="E163" s="53" t="s">
        <v>2008</v>
      </c>
      <c r="F163" s="53">
        <v>64</v>
      </c>
    </row>
    <row r="164" spans="1:6" x14ac:dyDescent="0.35">
      <c r="A164" s="53">
        <v>1468</v>
      </c>
      <c r="B164" s="53" t="s">
        <v>1414</v>
      </c>
      <c r="C164" s="53" t="s">
        <v>1531</v>
      </c>
      <c r="D164" s="53" t="s">
        <v>1532</v>
      </c>
      <c r="E164" s="53" t="s">
        <v>2018</v>
      </c>
      <c r="F164" s="53">
        <v>62</v>
      </c>
    </row>
    <row r="165" spans="1:6" x14ac:dyDescent="0.35">
      <c r="A165" s="53">
        <v>1474</v>
      </c>
      <c r="B165" s="53" t="s">
        <v>1221</v>
      </c>
      <c r="C165" s="53" t="s">
        <v>1531</v>
      </c>
      <c r="D165" s="53" t="s">
        <v>1533</v>
      </c>
      <c r="E165" s="53" t="s">
        <v>2018</v>
      </c>
      <c r="F165" s="53">
        <v>77</v>
      </c>
    </row>
    <row r="166" spans="1:6" x14ac:dyDescent="0.35">
      <c r="A166" s="53">
        <v>478</v>
      </c>
      <c r="B166" s="53" t="s">
        <v>1554</v>
      </c>
      <c r="C166" s="53" t="s">
        <v>1555</v>
      </c>
      <c r="D166" s="53" t="s">
        <v>1556</v>
      </c>
      <c r="E166" s="53" t="s">
        <v>2008</v>
      </c>
      <c r="F166" s="53">
        <v>72</v>
      </c>
    </row>
    <row r="167" spans="1:6" x14ac:dyDescent="0.35">
      <c r="A167" s="53">
        <v>531</v>
      </c>
      <c r="B167" s="53" t="s">
        <v>1241</v>
      </c>
      <c r="C167" s="53" t="s">
        <v>1982</v>
      </c>
      <c r="D167" s="53" t="s">
        <v>1558</v>
      </c>
      <c r="E167" s="53" t="s">
        <v>2018</v>
      </c>
      <c r="F167" s="53">
        <v>74</v>
      </c>
    </row>
    <row r="168" spans="1:6" x14ac:dyDescent="0.35">
      <c r="A168" s="53">
        <v>533</v>
      </c>
      <c r="B168" s="53" t="s">
        <v>1241</v>
      </c>
      <c r="C168" s="53" t="s">
        <v>1557</v>
      </c>
      <c r="D168" s="53" t="s">
        <v>1560</v>
      </c>
      <c r="E168" s="53" t="s">
        <v>2018</v>
      </c>
      <c r="F168" s="53">
        <v>74</v>
      </c>
    </row>
    <row r="169" spans="1:6" x14ac:dyDescent="0.35">
      <c r="A169" s="53">
        <v>538</v>
      </c>
      <c r="B169" s="53" t="s">
        <v>1328</v>
      </c>
      <c r="C169" s="53" t="s">
        <v>1394</v>
      </c>
      <c r="D169" s="53" t="s">
        <v>1561</v>
      </c>
      <c r="E169" s="53" t="s">
        <v>2018</v>
      </c>
      <c r="F169" s="53">
        <v>59</v>
      </c>
    </row>
    <row r="170" spans="1:6" x14ac:dyDescent="0.35">
      <c r="A170" s="53">
        <v>741</v>
      </c>
      <c r="B170" s="53" t="s">
        <v>1224</v>
      </c>
      <c r="C170" s="53" t="s">
        <v>1635</v>
      </c>
      <c r="D170" s="53" t="s">
        <v>1530</v>
      </c>
      <c r="E170" s="53" t="s">
        <v>2008</v>
      </c>
      <c r="F170" s="53">
        <v>65</v>
      </c>
    </row>
    <row r="171" spans="1:6" x14ac:dyDescent="0.35">
      <c r="A171" s="53">
        <v>837</v>
      </c>
      <c r="B171" s="53" t="s">
        <v>1636</v>
      </c>
      <c r="C171" s="53" t="s">
        <v>1425</v>
      </c>
      <c r="D171" s="53" t="s">
        <v>1637</v>
      </c>
      <c r="E171" s="53" t="s">
        <v>2018</v>
      </c>
      <c r="F171" s="53">
        <v>69</v>
      </c>
    </row>
    <row r="172" spans="1:6" x14ac:dyDescent="0.35">
      <c r="A172" s="53">
        <v>1991</v>
      </c>
      <c r="B172" s="53" t="s">
        <v>1288</v>
      </c>
      <c r="C172" s="53" t="s">
        <v>1568</v>
      </c>
      <c r="D172" s="53" t="s">
        <v>1569</v>
      </c>
      <c r="E172" s="53" t="s">
        <v>2018</v>
      </c>
      <c r="F172" s="53">
        <v>54</v>
      </c>
    </row>
    <row r="173" spans="1:6" x14ac:dyDescent="0.35">
      <c r="A173" s="53">
        <v>2046</v>
      </c>
      <c r="B173" s="53" t="s">
        <v>1570</v>
      </c>
      <c r="C173" s="53" t="s">
        <v>1218</v>
      </c>
      <c r="D173" s="53" t="s">
        <v>1571</v>
      </c>
      <c r="E173" s="53" t="s">
        <v>2018</v>
      </c>
      <c r="F173" s="53">
        <v>52</v>
      </c>
    </row>
    <row r="174" spans="1:6" x14ac:dyDescent="0.35">
      <c r="A174" s="53">
        <v>2059</v>
      </c>
      <c r="B174" s="53" t="s">
        <v>1572</v>
      </c>
      <c r="C174" s="53" t="s">
        <v>1221</v>
      </c>
      <c r="D174" s="53" t="s">
        <v>1397</v>
      </c>
      <c r="E174" s="53" t="s">
        <v>2018</v>
      </c>
      <c r="F174" s="53">
        <v>52</v>
      </c>
    </row>
    <row r="175" spans="1:6" x14ac:dyDescent="0.35">
      <c r="A175" s="53">
        <v>2125</v>
      </c>
      <c r="B175" s="53" t="s">
        <v>1686</v>
      </c>
      <c r="C175" s="53" t="s">
        <v>1492</v>
      </c>
      <c r="D175" s="53" t="s">
        <v>1990</v>
      </c>
      <c r="E175" s="53" t="s">
        <v>2029</v>
      </c>
      <c r="F175" s="53">
        <v>74</v>
      </c>
    </row>
    <row r="176" spans="1:6" x14ac:dyDescent="0.35">
      <c r="A176" s="53">
        <v>2311</v>
      </c>
      <c r="B176" s="53" t="s">
        <v>1529</v>
      </c>
      <c r="C176" s="53" t="s">
        <v>1296</v>
      </c>
      <c r="D176" s="53" t="s">
        <v>1562</v>
      </c>
      <c r="E176" s="53" t="s">
        <v>2008</v>
      </c>
      <c r="F176" s="53">
        <v>52</v>
      </c>
    </row>
    <row r="177" spans="1:6" x14ac:dyDescent="0.35">
      <c r="A177" s="53">
        <v>1467</v>
      </c>
      <c r="B177" s="53" t="s">
        <v>1242</v>
      </c>
      <c r="C177" s="53" t="s">
        <v>1285</v>
      </c>
      <c r="D177" s="53" t="s">
        <v>1526</v>
      </c>
      <c r="E177" s="53" t="s">
        <v>2018</v>
      </c>
      <c r="F177" s="53">
        <v>64</v>
      </c>
    </row>
    <row r="178" spans="1:6" x14ac:dyDescent="0.35">
      <c r="A178" s="53">
        <v>1469</v>
      </c>
      <c r="B178" s="53" t="s">
        <v>1575</v>
      </c>
      <c r="C178" s="53" t="s">
        <v>1259</v>
      </c>
      <c r="D178" s="53" t="s">
        <v>1576</v>
      </c>
      <c r="E178" s="53" t="s">
        <v>2029</v>
      </c>
      <c r="F178" s="53">
        <v>65</v>
      </c>
    </row>
    <row r="179" spans="1:6" x14ac:dyDescent="0.35">
      <c r="A179" s="53">
        <v>1485</v>
      </c>
      <c r="B179" s="53" t="s">
        <v>1575</v>
      </c>
      <c r="C179" s="53" t="s">
        <v>1227</v>
      </c>
      <c r="D179" s="53" t="s">
        <v>1577</v>
      </c>
      <c r="E179" s="53" t="s">
        <v>2029</v>
      </c>
      <c r="F179" s="53">
        <v>72</v>
      </c>
    </row>
    <row r="180" spans="1:6" x14ac:dyDescent="0.35">
      <c r="A180" s="53">
        <v>1489</v>
      </c>
      <c r="B180" s="53" t="s">
        <v>1563</v>
      </c>
      <c r="C180" s="53" t="s">
        <v>1322</v>
      </c>
      <c r="D180" s="53" t="s">
        <v>1564</v>
      </c>
      <c r="E180" s="53" t="s">
        <v>2008</v>
      </c>
      <c r="F180" s="53">
        <v>77</v>
      </c>
    </row>
    <row r="181" spans="1:6" x14ac:dyDescent="0.35">
      <c r="A181" s="53">
        <v>1490</v>
      </c>
      <c r="B181" s="53" t="s">
        <v>1349</v>
      </c>
      <c r="C181" s="53" t="s">
        <v>1565</v>
      </c>
      <c r="D181" s="53" t="s">
        <v>1566</v>
      </c>
      <c r="E181" s="53" t="s">
        <v>2018</v>
      </c>
      <c r="F181" s="53">
        <v>65</v>
      </c>
    </row>
    <row r="182" spans="1:6" x14ac:dyDescent="0.35">
      <c r="A182" s="53">
        <v>1928</v>
      </c>
      <c r="B182" s="53" t="s">
        <v>1286</v>
      </c>
      <c r="C182" s="53" t="s">
        <v>1224</v>
      </c>
      <c r="D182" s="53" t="s">
        <v>1567</v>
      </c>
      <c r="E182" s="53" t="s">
        <v>2018</v>
      </c>
      <c r="F182" s="53">
        <v>54</v>
      </c>
    </row>
    <row r="183" spans="1:6" x14ac:dyDescent="0.35">
      <c r="A183" s="53">
        <v>1461</v>
      </c>
      <c r="B183" s="53" t="s">
        <v>1464</v>
      </c>
      <c r="C183" s="53" t="s">
        <v>1288</v>
      </c>
      <c r="D183" s="53" t="s">
        <v>1582</v>
      </c>
      <c r="E183" s="53" t="s">
        <v>2029</v>
      </c>
      <c r="F183" s="53">
        <v>64</v>
      </c>
    </row>
    <row r="184" spans="1:6" x14ac:dyDescent="0.35">
      <c r="A184" s="53">
        <v>1462</v>
      </c>
      <c r="B184" s="53" t="s">
        <v>1583</v>
      </c>
      <c r="C184" s="53" t="s">
        <v>1584</v>
      </c>
      <c r="D184" s="53" t="s">
        <v>1577</v>
      </c>
      <c r="E184" s="53" t="s">
        <v>2008</v>
      </c>
      <c r="F184" s="53">
        <v>64</v>
      </c>
    </row>
    <row r="185" spans="1:6" x14ac:dyDescent="0.35">
      <c r="A185" s="53">
        <v>1463</v>
      </c>
      <c r="B185" s="53" t="s">
        <v>1559</v>
      </c>
      <c r="C185" s="53" t="s">
        <v>1221</v>
      </c>
      <c r="D185" s="53" t="s">
        <v>1585</v>
      </c>
      <c r="E185" s="53" t="s">
        <v>2029</v>
      </c>
      <c r="F185" s="53">
        <v>59</v>
      </c>
    </row>
    <row r="186" spans="1:6" x14ac:dyDescent="0.35">
      <c r="A186" s="53">
        <v>1464</v>
      </c>
      <c r="B186" s="53" t="s">
        <v>1394</v>
      </c>
      <c r="C186" s="53" t="s">
        <v>1241</v>
      </c>
      <c r="D186" s="53" t="s">
        <v>1586</v>
      </c>
      <c r="E186" s="53" t="s">
        <v>2008</v>
      </c>
      <c r="F186" s="53">
        <v>52</v>
      </c>
    </row>
    <row r="187" spans="1:6" x14ac:dyDescent="0.35">
      <c r="A187" s="53">
        <v>1465</v>
      </c>
      <c r="B187" s="53" t="s">
        <v>1573</v>
      </c>
      <c r="C187" s="53" t="s">
        <v>1218</v>
      </c>
      <c r="D187" s="53" t="s">
        <v>1574</v>
      </c>
      <c r="E187" s="53" t="s">
        <v>2018</v>
      </c>
      <c r="F187" s="53">
        <v>52</v>
      </c>
    </row>
    <row r="188" spans="1:6" x14ac:dyDescent="0.35">
      <c r="A188" s="53">
        <v>1466</v>
      </c>
      <c r="B188" s="53" t="s">
        <v>1452</v>
      </c>
      <c r="C188" s="53" t="s">
        <v>1247</v>
      </c>
      <c r="D188" s="53" t="s">
        <v>1309</v>
      </c>
      <c r="E188" s="53" t="s">
        <v>2018</v>
      </c>
      <c r="F188" s="53">
        <v>65</v>
      </c>
    </row>
    <row r="189" spans="1:6" x14ac:dyDescent="0.35">
      <c r="A189" s="53">
        <v>1455</v>
      </c>
      <c r="B189" s="53" t="s">
        <v>1590</v>
      </c>
      <c r="C189" s="53" t="s">
        <v>1591</v>
      </c>
      <c r="D189" s="53" t="s">
        <v>1592</v>
      </c>
      <c r="E189" s="53" t="s">
        <v>2018</v>
      </c>
      <c r="F189" s="53">
        <v>52</v>
      </c>
    </row>
    <row r="190" spans="1:6" x14ac:dyDescent="0.35">
      <c r="A190" s="53">
        <v>1456</v>
      </c>
      <c r="B190" s="53" t="s">
        <v>1272</v>
      </c>
      <c r="C190" s="53" t="s">
        <v>1464</v>
      </c>
      <c r="D190" s="53" t="s">
        <v>1593</v>
      </c>
      <c r="E190" s="53" t="s">
        <v>2018</v>
      </c>
      <c r="F190" s="53">
        <v>52</v>
      </c>
    </row>
    <row r="191" spans="1:6" x14ac:dyDescent="0.35">
      <c r="A191" s="53">
        <v>1457</v>
      </c>
      <c r="B191" s="53" t="s">
        <v>1244</v>
      </c>
      <c r="C191" s="53" t="s">
        <v>1494</v>
      </c>
      <c r="D191" s="53" t="s">
        <v>1594</v>
      </c>
      <c r="E191" s="53" t="s">
        <v>2018</v>
      </c>
      <c r="F191" s="53">
        <v>54</v>
      </c>
    </row>
    <row r="192" spans="1:6" x14ac:dyDescent="0.35">
      <c r="A192" s="53">
        <v>1458</v>
      </c>
      <c r="B192" s="53" t="s">
        <v>1239</v>
      </c>
      <c r="C192" s="53" t="s">
        <v>1248</v>
      </c>
      <c r="D192" s="53" t="s">
        <v>1331</v>
      </c>
      <c r="E192" s="53" t="s">
        <v>2008</v>
      </c>
      <c r="F192" s="53">
        <v>59</v>
      </c>
    </row>
    <row r="193" spans="1:6" x14ac:dyDescent="0.35">
      <c r="A193" s="53">
        <v>1459</v>
      </c>
      <c r="B193" s="53" t="s">
        <v>1578</v>
      </c>
      <c r="C193" s="53" t="s">
        <v>1487</v>
      </c>
      <c r="D193" s="53" t="s">
        <v>1579</v>
      </c>
      <c r="E193" s="53" t="s">
        <v>2018</v>
      </c>
      <c r="F193" s="53">
        <v>65</v>
      </c>
    </row>
    <row r="194" spans="1:6" x14ac:dyDescent="0.35">
      <c r="A194" s="53">
        <v>1460</v>
      </c>
      <c r="B194" s="53" t="s">
        <v>1394</v>
      </c>
      <c r="C194" s="53" t="s">
        <v>1580</v>
      </c>
      <c r="D194" s="53" t="s">
        <v>1581</v>
      </c>
      <c r="E194" s="53" t="s">
        <v>2029</v>
      </c>
      <c r="F194" s="53">
        <v>64</v>
      </c>
    </row>
    <row r="195" spans="1:6" x14ac:dyDescent="0.35">
      <c r="A195" s="53">
        <v>1444</v>
      </c>
      <c r="B195" s="53" t="s">
        <v>1599</v>
      </c>
      <c r="C195" s="53" t="s">
        <v>1360</v>
      </c>
      <c r="D195" s="53" t="s">
        <v>1600</v>
      </c>
      <c r="E195" s="53" t="s">
        <v>2018</v>
      </c>
      <c r="F195" s="53">
        <v>64</v>
      </c>
    </row>
    <row r="196" spans="1:6" x14ac:dyDescent="0.35">
      <c r="A196" s="53">
        <v>1445</v>
      </c>
      <c r="B196" s="53" t="s">
        <v>1311</v>
      </c>
      <c r="C196" s="53" t="s">
        <v>1601</v>
      </c>
      <c r="D196" s="53" t="s">
        <v>1602</v>
      </c>
      <c r="E196" s="53" t="s">
        <v>2029</v>
      </c>
      <c r="F196" s="53">
        <v>64</v>
      </c>
    </row>
    <row r="197" spans="1:6" x14ac:dyDescent="0.35">
      <c r="A197" s="53">
        <v>1447</v>
      </c>
      <c r="B197" s="53" t="s">
        <v>1380</v>
      </c>
      <c r="C197" s="53" t="s">
        <v>1603</v>
      </c>
      <c r="D197" s="53" t="s">
        <v>1329</v>
      </c>
      <c r="E197" s="53" t="s">
        <v>2018</v>
      </c>
      <c r="F197" s="53">
        <v>59</v>
      </c>
    </row>
    <row r="198" spans="1:6" x14ac:dyDescent="0.35">
      <c r="A198" s="53">
        <v>1450</v>
      </c>
      <c r="B198" s="53" t="s">
        <v>1604</v>
      </c>
      <c r="C198" s="53" t="s">
        <v>1288</v>
      </c>
      <c r="D198" s="53" t="s">
        <v>1605</v>
      </c>
      <c r="E198" s="53" t="s">
        <v>2018</v>
      </c>
      <c r="F198" s="53">
        <v>64</v>
      </c>
    </row>
    <row r="199" spans="1:6" x14ac:dyDescent="0.35">
      <c r="A199" s="53">
        <v>1451</v>
      </c>
      <c r="B199" s="53" t="s">
        <v>1328</v>
      </c>
      <c r="C199" s="53" t="s">
        <v>1224</v>
      </c>
      <c r="D199" s="53" t="s">
        <v>1587</v>
      </c>
      <c r="E199" s="53" t="s">
        <v>2008</v>
      </c>
      <c r="F199" s="53">
        <v>54</v>
      </c>
    </row>
    <row r="200" spans="1:6" x14ac:dyDescent="0.35">
      <c r="A200" s="53">
        <v>1454</v>
      </c>
      <c r="B200" s="53" t="s">
        <v>1588</v>
      </c>
      <c r="C200" s="53" t="s">
        <v>1263</v>
      </c>
      <c r="D200" s="53" t="s">
        <v>1589</v>
      </c>
      <c r="E200" s="53" t="s">
        <v>2018</v>
      </c>
      <c r="F200" s="53">
        <v>52</v>
      </c>
    </row>
    <row r="201" spans="1:6" x14ac:dyDescent="0.35">
      <c r="A201" s="53">
        <v>1437</v>
      </c>
      <c r="B201" s="53" t="s">
        <v>1610</v>
      </c>
      <c r="C201" s="53" t="s">
        <v>1611</v>
      </c>
      <c r="D201" s="53" t="s">
        <v>1612</v>
      </c>
      <c r="E201" s="53" t="s">
        <v>2008</v>
      </c>
      <c r="F201" s="53">
        <v>59</v>
      </c>
    </row>
    <row r="202" spans="1:6" x14ac:dyDescent="0.35">
      <c r="A202" s="53">
        <v>1438</v>
      </c>
      <c r="B202" s="53" t="s">
        <v>1991</v>
      </c>
      <c r="C202" s="53" t="s">
        <v>1218</v>
      </c>
      <c r="D202" s="53" t="s">
        <v>1992</v>
      </c>
      <c r="E202" s="53" t="s">
        <v>2029</v>
      </c>
      <c r="F202" s="53">
        <v>65</v>
      </c>
    </row>
    <row r="203" spans="1:6" x14ac:dyDescent="0.35">
      <c r="A203" s="53">
        <v>1439</v>
      </c>
      <c r="B203" s="53" t="s">
        <v>1283</v>
      </c>
      <c r="C203" s="53" t="s">
        <v>1613</v>
      </c>
      <c r="D203" s="53" t="s">
        <v>1222</v>
      </c>
      <c r="E203" s="53" t="s">
        <v>2018</v>
      </c>
      <c r="F203" s="53">
        <v>64</v>
      </c>
    </row>
    <row r="204" spans="1:6" x14ac:dyDescent="0.35">
      <c r="A204" s="53">
        <v>1440</v>
      </c>
      <c r="B204" s="53" t="s">
        <v>1614</v>
      </c>
      <c r="C204" s="53" t="s">
        <v>1615</v>
      </c>
      <c r="D204" s="53" t="s">
        <v>1327</v>
      </c>
      <c r="E204" s="53" t="s">
        <v>2029</v>
      </c>
      <c r="F204" s="53">
        <v>64</v>
      </c>
    </row>
    <row r="205" spans="1:6" x14ac:dyDescent="0.35">
      <c r="A205" s="53">
        <v>1441</v>
      </c>
      <c r="B205" s="53" t="s">
        <v>1296</v>
      </c>
      <c r="C205" s="53" t="s">
        <v>1595</v>
      </c>
      <c r="D205" s="53" t="s">
        <v>1596</v>
      </c>
      <c r="E205" s="53" t="s">
        <v>2029</v>
      </c>
      <c r="F205" s="53">
        <v>59</v>
      </c>
    </row>
    <row r="206" spans="1:6" x14ac:dyDescent="0.35">
      <c r="A206" s="53">
        <v>1442</v>
      </c>
      <c r="B206" s="53" t="s">
        <v>1537</v>
      </c>
      <c r="C206" s="53" t="s">
        <v>1597</v>
      </c>
      <c r="D206" s="53" t="s">
        <v>1598</v>
      </c>
      <c r="E206" s="53" t="s">
        <v>2029</v>
      </c>
      <c r="F206" s="53">
        <v>64</v>
      </c>
    </row>
    <row r="207" spans="1:6" x14ac:dyDescent="0.35">
      <c r="A207" s="53">
        <v>1426</v>
      </c>
      <c r="B207" s="53" t="s">
        <v>1618</v>
      </c>
      <c r="C207" s="53" t="s">
        <v>1247</v>
      </c>
      <c r="D207" s="53" t="s">
        <v>1619</v>
      </c>
      <c r="E207" s="53" t="s">
        <v>2018</v>
      </c>
      <c r="F207" s="53">
        <v>52</v>
      </c>
    </row>
    <row r="208" spans="1:6" x14ac:dyDescent="0.35">
      <c r="A208" s="53">
        <v>1427</v>
      </c>
      <c r="B208" s="53" t="s">
        <v>1620</v>
      </c>
      <c r="C208" s="53" t="s">
        <v>1218</v>
      </c>
      <c r="D208" s="53" t="s">
        <v>1237</v>
      </c>
      <c r="E208" s="53" t="s">
        <v>2018</v>
      </c>
      <c r="F208" s="53">
        <v>54</v>
      </c>
    </row>
    <row r="209" spans="1:6" x14ac:dyDescent="0.35">
      <c r="A209" s="53">
        <v>1431</v>
      </c>
      <c r="B209" s="53" t="s">
        <v>1390</v>
      </c>
      <c r="C209" s="53" t="s">
        <v>1252</v>
      </c>
      <c r="D209" s="53" t="s">
        <v>1621</v>
      </c>
      <c r="E209" s="53" t="s">
        <v>2018</v>
      </c>
      <c r="F209" s="53">
        <v>64</v>
      </c>
    </row>
    <row r="210" spans="1:6" x14ac:dyDescent="0.35">
      <c r="A210" s="53">
        <v>1434</v>
      </c>
      <c r="B210" s="53" t="s">
        <v>1622</v>
      </c>
      <c r="C210" s="53" t="s">
        <v>1227</v>
      </c>
      <c r="D210" s="53" t="s">
        <v>1623</v>
      </c>
      <c r="E210" s="53" t="s">
        <v>2018</v>
      </c>
      <c r="F210" s="53">
        <v>54</v>
      </c>
    </row>
    <row r="211" spans="1:6" x14ac:dyDescent="0.35">
      <c r="A211" s="53">
        <v>1435</v>
      </c>
      <c r="B211" s="53" t="s">
        <v>1606</v>
      </c>
      <c r="C211" s="53" t="s">
        <v>1607</v>
      </c>
      <c r="D211" s="53" t="s">
        <v>1608</v>
      </c>
      <c r="E211" s="53" t="s">
        <v>2018</v>
      </c>
      <c r="F211" s="53">
        <v>54</v>
      </c>
    </row>
    <row r="212" spans="1:6" x14ac:dyDescent="0.35">
      <c r="A212" s="53">
        <v>1436</v>
      </c>
      <c r="B212" s="53" t="s">
        <v>1248</v>
      </c>
      <c r="C212" s="53" t="s">
        <v>1291</v>
      </c>
      <c r="D212" s="53" t="s">
        <v>1609</v>
      </c>
      <c r="E212" s="53" t="s">
        <v>2018</v>
      </c>
      <c r="F212" s="53">
        <v>54</v>
      </c>
    </row>
    <row r="213" spans="1:6" x14ac:dyDescent="0.35">
      <c r="A213" s="53">
        <v>1410</v>
      </c>
      <c r="B213" s="53" t="s">
        <v>1627</v>
      </c>
      <c r="C213" s="53" t="s">
        <v>1227</v>
      </c>
      <c r="D213" s="53" t="s">
        <v>1628</v>
      </c>
      <c r="E213" s="53" t="s">
        <v>2029</v>
      </c>
      <c r="F213" s="53">
        <v>59</v>
      </c>
    </row>
    <row r="214" spans="1:6" x14ac:dyDescent="0.35">
      <c r="A214" s="53">
        <v>1411</v>
      </c>
      <c r="B214" s="53" t="s">
        <v>1629</v>
      </c>
      <c r="C214" s="53" t="s">
        <v>1630</v>
      </c>
      <c r="D214" s="53" t="s">
        <v>1631</v>
      </c>
      <c r="E214" s="53" t="s">
        <v>2018</v>
      </c>
      <c r="F214" s="53">
        <v>65</v>
      </c>
    </row>
    <row r="215" spans="1:6" x14ac:dyDescent="0.35">
      <c r="A215" s="53">
        <v>1415</v>
      </c>
      <c r="B215" s="53" t="s">
        <v>1632</v>
      </c>
      <c r="C215" s="53" t="s">
        <v>1255</v>
      </c>
      <c r="D215" s="53" t="s">
        <v>1633</v>
      </c>
      <c r="E215" s="53" t="s">
        <v>2018</v>
      </c>
      <c r="F215" s="53">
        <v>68</v>
      </c>
    </row>
    <row r="216" spans="1:6" x14ac:dyDescent="0.35">
      <c r="A216" s="53">
        <v>1418</v>
      </c>
      <c r="B216" s="53" t="s">
        <v>1321</v>
      </c>
      <c r="C216" s="53" t="s">
        <v>1634</v>
      </c>
      <c r="D216" s="53" t="s">
        <v>1397</v>
      </c>
      <c r="E216" s="53" t="s">
        <v>2018</v>
      </c>
      <c r="F216" s="53">
        <v>59</v>
      </c>
    </row>
    <row r="217" spans="1:6" x14ac:dyDescent="0.35">
      <c r="A217" s="53">
        <v>1420</v>
      </c>
      <c r="B217" s="53" t="s">
        <v>1394</v>
      </c>
      <c r="C217" s="53" t="s">
        <v>1224</v>
      </c>
      <c r="D217" s="53" t="s">
        <v>1616</v>
      </c>
      <c r="E217" s="53" t="s">
        <v>2008</v>
      </c>
      <c r="F217" s="53">
        <v>54</v>
      </c>
    </row>
    <row r="218" spans="1:6" x14ac:dyDescent="0.35">
      <c r="A218" s="53">
        <v>1424</v>
      </c>
      <c r="B218" s="53" t="s">
        <v>1617</v>
      </c>
      <c r="C218" s="53" t="s">
        <v>1239</v>
      </c>
      <c r="D218" s="53" t="s">
        <v>1571</v>
      </c>
      <c r="E218" s="53" t="s">
        <v>2018</v>
      </c>
      <c r="F218" s="53">
        <v>68</v>
      </c>
    </row>
    <row r="219" spans="1:6" x14ac:dyDescent="0.35">
      <c r="A219" s="53">
        <v>848</v>
      </c>
      <c r="B219" s="53" t="s">
        <v>1638</v>
      </c>
      <c r="C219" s="53" t="s">
        <v>1639</v>
      </c>
      <c r="D219" s="53" t="s">
        <v>1640</v>
      </c>
      <c r="E219" s="53" t="s">
        <v>2018</v>
      </c>
      <c r="F219" s="53">
        <v>59</v>
      </c>
    </row>
    <row r="220" spans="1:6" x14ac:dyDescent="0.35">
      <c r="A220" s="53">
        <v>1196</v>
      </c>
      <c r="B220" s="53" t="s">
        <v>1641</v>
      </c>
      <c r="C220" s="53" t="s">
        <v>1248</v>
      </c>
      <c r="D220" s="53" t="s">
        <v>1642</v>
      </c>
      <c r="E220" s="53" t="s">
        <v>2008</v>
      </c>
      <c r="F220" s="53">
        <v>60</v>
      </c>
    </row>
    <row r="221" spans="1:6" x14ac:dyDescent="0.35">
      <c r="A221" s="53">
        <v>1204</v>
      </c>
      <c r="B221" s="53" t="s">
        <v>1643</v>
      </c>
      <c r="C221" s="53" t="s">
        <v>1644</v>
      </c>
      <c r="D221" s="53" t="s">
        <v>1645</v>
      </c>
      <c r="E221" s="53" t="s">
        <v>2029</v>
      </c>
      <c r="F221" s="53">
        <v>69</v>
      </c>
    </row>
    <row r="222" spans="1:6" x14ac:dyDescent="0.35">
      <c r="A222" s="53">
        <v>1277</v>
      </c>
      <c r="B222" s="53" t="s">
        <v>1337</v>
      </c>
      <c r="C222" s="53" t="s">
        <v>1646</v>
      </c>
      <c r="D222" s="53" t="s">
        <v>1647</v>
      </c>
      <c r="E222" s="53" t="s">
        <v>2018</v>
      </c>
      <c r="F222" s="53">
        <v>65</v>
      </c>
    </row>
    <row r="223" spans="1:6" x14ac:dyDescent="0.35">
      <c r="A223" s="53">
        <v>1405</v>
      </c>
      <c r="B223" s="53" t="s">
        <v>1624</v>
      </c>
      <c r="C223" s="53" t="s">
        <v>1261</v>
      </c>
      <c r="D223" s="53" t="s">
        <v>1420</v>
      </c>
      <c r="E223" s="53" t="s">
        <v>2029</v>
      </c>
      <c r="F223" s="53">
        <v>59</v>
      </c>
    </row>
    <row r="224" spans="1:6" x14ac:dyDescent="0.35">
      <c r="A224" s="53">
        <v>1406</v>
      </c>
      <c r="B224" s="53" t="s">
        <v>1248</v>
      </c>
      <c r="C224" s="53" t="s">
        <v>1625</v>
      </c>
      <c r="D224" s="53" t="s">
        <v>1626</v>
      </c>
      <c r="E224" s="53" t="s">
        <v>2018</v>
      </c>
      <c r="F224" s="53">
        <v>59</v>
      </c>
    </row>
    <row r="225" spans="1:6" x14ac:dyDescent="0.35">
      <c r="A225" s="53">
        <v>43</v>
      </c>
      <c r="B225" s="53" t="s">
        <v>1494</v>
      </c>
      <c r="C225" s="53" t="s">
        <v>1285</v>
      </c>
      <c r="D225" s="53" t="s">
        <v>1648</v>
      </c>
      <c r="E225" s="53" t="s">
        <v>2008</v>
      </c>
      <c r="F225" s="53">
        <v>74</v>
      </c>
    </row>
    <row r="226" spans="1:6" x14ac:dyDescent="0.35">
      <c r="A226" s="53">
        <v>121</v>
      </c>
      <c r="B226" s="53" t="s">
        <v>1247</v>
      </c>
      <c r="C226" s="53" t="s">
        <v>1649</v>
      </c>
      <c r="D226" s="53" t="s">
        <v>1650</v>
      </c>
      <c r="E226" s="53" t="s">
        <v>2018</v>
      </c>
      <c r="F226" s="53">
        <v>69</v>
      </c>
    </row>
    <row r="227" spans="1:6" x14ac:dyDescent="0.35">
      <c r="A227" s="53">
        <v>426</v>
      </c>
      <c r="B227" s="53" t="s">
        <v>1651</v>
      </c>
      <c r="C227" s="53" t="s">
        <v>1228</v>
      </c>
      <c r="D227" s="53" t="s">
        <v>1652</v>
      </c>
      <c r="E227" s="53" t="s">
        <v>2029</v>
      </c>
      <c r="F227" s="53">
        <v>72</v>
      </c>
    </row>
    <row r="228" spans="1:6" x14ac:dyDescent="0.35">
      <c r="A228" s="53">
        <v>315</v>
      </c>
      <c r="B228" s="53" t="s">
        <v>1218</v>
      </c>
      <c r="C228" s="53" t="s">
        <v>1516</v>
      </c>
      <c r="D228" s="53" t="s">
        <v>1677</v>
      </c>
      <c r="E228" s="53" t="s">
        <v>2029</v>
      </c>
      <c r="F228" s="53">
        <v>97</v>
      </c>
    </row>
    <row r="229" spans="1:6" x14ac:dyDescent="0.35">
      <c r="A229" s="53">
        <v>619</v>
      </c>
      <c r="B229" s="53" t="s">
        <v>1366</v>
      </c>
      <c r="C229" s="53" t="s">
        <v>1464</v>
      </c>
      <c r="D229" s="53" t="s">
        <v>1653</v>
      </c>
      <c r="E229" s="53" t="s">
        <v>2008</v>
      </c>
      <c r="F229" s="53">
        <v>90</v>
      </c>
    </row>
    <row r="230" spans="1:6" x14ac:dyDescent="0.35">
      <c r="A230" s="53">
        <v>856</v>
      </c>
      <c r="B230" s="53" t="s">
        <v>1654</v>
      </c>
      <c r="C230" s="53" t="s">
        <v>1630</v>
      </c>
      <c r="D230" s="53" t="s">
        <v>1655</v>
      </c>
      <c r="E230" s="53" t="s">
        <v>2029</v>
      </c>
      <c r="F230" s="53">
        <v>70</v>
      </c>
    </row>
    <row r="231" spans="1:6" x14ac:dyDescent="0.35">
      <c r="A231" s="53">
        <v>1049</v>
      </c>
      <c r="B231" s="53" t="s">
        <v>1293</v>
      </c>
      <c r="C231" s="53" t="s">
        <v>1387</v>
      </c>
      <c r="D231" s="53" t="s">
        <v>1323</v>
      </c>
      <c r="E231" s="53" t="s">
        <v>2008</v>
      </c>
      <c r="F231" s="53">
        <v>69</v>
      </c>
    </row>
    <row r="232" spans="1:6" x14ac:dyDescent="0.35">
      <c r="A232" s="53">
        <v>1095</v>
      </c>
      <c r="B232" s="53" t="s">
        <v>1773</v>
      </c>
      <c r="C232" s="53" t="s">
        <v>1758</v>
      </c>
      <c r="D232" s="53" t="s">
        <v>1453</v>
      </c>
      <c r="E232" s="53" t="s">
        <v>2029</v>
      </c>
      <c r="F232" s="53">
        <v>69</v>
      </c>
    </row>
    <row r="233" spans="1:6" x14ac:dyDescent="0.35">
      <c r="A233" s="53">
        <v>1188</v>
      </c>
      <c r="B233" s="53" t="s">
        <v>1656</v>
      </c>
      <c r="C233" s="53" t="s">
        <v>1657</v>
      </c>
      <c r="D233" s="53" t="s">
        <v>1658</v>
      </c>
      <c r="E233" s="53" t="s">
        <v>2008</v>
      </c>
      <c r="F233" s="53">
        <v>69</v>
      </c>
    </row>
    <row r="234" spans="1:6" x14ac:dyDescent="0.35">
      <c r="A234" s="53">
        <v>1225</v>
      </c>
      <c r="B234" s="53" t="s">
        <v>1252</v>
      </c>
      <c r="C234" s="53" t="s">
        <v>1659</v>
      </c>
      <c r="D234" s="53" t="s">
        <v>1331</v>
      </c>
      <c r="E234" s="53" t="s">
        <v>2029</v>
      </c>
      <c r="F234" s="53">
        <v>69</v>
      </c>
    </row>
    <row r="235" spans="1:6" x14ac:dyDescent="0.35">
      <c r="A235" s="53">
        <v>1328</v>
      </c>
      <c r="B235" s="53" t="s">
        <v>1285</v>
      </c>
      <c r="C235" s="53" t="s">
        <v>1255</v>
      </c>
      <c r="D235" s="53" t="s">
        <v>1660</v>
      </c>
      <c r="E235" s="53" t="s">
        <v>2029</v>
      </c>
      <c r="F235" s="53">
        <v>74</v>
      </c>
    </row>
    <row r="236" spans="1:6" x14ac:dyDescent="0.35">
      <c r="A236" s="53">
        <v>1567</v>
      </c>
      <c r="B236" s="53" t="s">
        <v>1517</v>
      </c>
      <c r="C236" s="53" t="s">
        <v>1512</v>
      </c>
      <c r="D236" s="53" t="s">
        <v>1661</v>
      </c>
      <c r="E236" s="53" t="s">
        <v>2029</v>
      </c>
      <c r="F236" s="53">
        <v>93</v>
      </c>
    </row>
    <row r="237" spans="1:6" x14ac:dyDescent="0.35">
      <c r="A237" s="53">
        <v>1992</v>
      </c>
      <c r="B237" s="53" t="s">
        <v>1218</v>
      </c>
      <c r="C237" s="53" t="s">
        <v>1248</v>
      </c>
      <c r="D237" s="53" t="s">
        <v>1664</v>
      </c>
      <c r="E237" s="53" t="s">
        <v>2029</v>
      </c>
      <c r="F237" s="53">
        <v>65</v>
      </c>
    </row>
    <row r="238" spans="1:6" x14ac:dyDescent="0.35">
      <c r="A238" s="53">
        <v>98</v>
      </c>
      <c r="B238" s="53" t="s">
        <v>1484</v>
      </c>
      <c r="C238" s="53" t="s">
        <v>1354</v>
      </c>
      <c r="D238" s="53" t="s">
        <v>1666</v>
      </c>
      <c r="E238" s="53" t="s">
        <v>2029</v>
      </c>
      <c r="F238" s="53">
        <v>77</v>
      </c>
    </row>
    <row r="239" spans="1:6" x14ac:dyDescent="0.35">
      <c r="A239" s="53">
        <v>99</v>
      </c>
      <c r="B239" s="53" t="s">
        <v>1547</v>
      </c>
      <c r="C239" s="53" t="s">
        <v>1667</v>
      </c>
      <c r="D239" s="53" t="s">
        <v>1668</v>
      </c>
      <c r="E239" s="53" t="s">
        <v>2018</v>
      </c>
      <c r="F239" s="53">
        <v>74</v>
      </c>
    </row>
    <row r="240" spans="1:6" x14ac:dyDescent="0.35">
      <c r="A240" s="53">
        <v>107</v>
      </c>
      <c r="B240" s="53" t="s">
        <v>1412</v>
      </c>
      <c r="C240" s="53" t="s">
        <v>1512</v>
      </c>
      <c r="D240" s="53" t="s">
        <v>1669</v>
      </c>
      <c r="E240" s="53" t="s">
        <v>2018</v>
      </c>
      <c r="F240" s="53">
        <v>69</v>
      </c>
    </row>
    <row r="241" spans="1:6" x14ac:dyDescent="0.35">
      <c r="A241" s="53">
        <v>109</v>
      </c>
      <c r="B241" s="53" t="s">
        <v>1247</v>
      </c>
      <c r="C241" s="53" t="s">
        <v>1360</v>
      </c>
      <c r="D241" s="53" t="s">
        <v>1670</v>
      </c>
      <c r="E241" s="53" t="s">
        <v>2018</v>
      </c>
      <c r="F241" s="53">
        <v>80</v>
      </c>
    </row>
    <row r="242" spans="1:6" x14ac:dyDescent="0.35">
      <c r="A242" s="53">
        <v>147</v>
      </c>
      <c r="B242" s="53" t="s">
        <v>1531</v>
      </c>
      <c r="C242" s="53" t="s">
        <v>1239</v>
      </c>
      <c r="D242" s="53" t="s">
        <v>1671</v>
      </c>
      <c r="E242" s="53" t="s">
        <v>2008</v>
      </c>
      <c r="F242" s="53">
        <v>80</v>
      </c>
    </row>
    <row r="243" spans="1:6" x14ac:dyDescent="0.35">
      <c r="A243" s="53">
        <v>160</v>
      </c>
      <c r="B243" s="53" t="s">
        <v>1261</v>
      </c>
      <c r="C243" s="53" t="s">
        <v>1672</v>
      </c>
      <c r="D243" s="53" t="s">
        <v>1673</v>
      </c>
      <c r="E243" s="53" t="s">
        <v>2018</v>
      </c>
      <c r="F243" s="53">
        <v>69</v>
      </c>
    </row>
    <row r="244" spans="1:6" x14ac:dyDescent="0.35">
      <c r="A244" s="53">
        <v>1780</v>
      </c>
      <c r="B244" s="53" t="s">
        <v>1674</v>
      </c>
      <c r="C244" s="53" t="s">
        <v>1675</v>
      </c>
      <c r="D244" s="53" t="s">
        <v>1676</v>
      </c>
      <c r="E244" s="53" t="s">
        <v>2018</v>
      </c>
      <c r="F244" s="53">
        <v>59</v>
      </c>
    </row>
    <row r="245" spans="1:6" x14ac:dyDescent="0.35">
      <c r="A245" s="53">
        <v>1951</v>
      </c>
      <c r="B245" s="53" t="s">
        <v>1248</v>
      </c>
      <c r="C245" s="53" t="s">
        <v>1394</v>
      </c>
      <c r="D245" s="53" t="s">
        <v>2017</v>
      </c>
      <c r="E245" s="53" t="s">
        <v>2018</v>
      </c>
      <c r="F245" s="53">
        <v>80</v>
      </c>
    </row>
    <row r="246" spans="1:6" x14ac:dyDescent="0.35">
      <c r="A246" s="53">
        <v>552</v>
      </c>
      <c r="B246" s="53" t="s">
        <v>1255</v>
      </c>
      <c r="C246" s="53" t="s">
        <v>1678</v>
      </c>
      <c r="D246" s="53" t="s">
        <v>1450</v>
      </c>
      <c r="E246" s="53" t="s">
        <v>2029</v>
      </c>
      <c r="F246" s="53">
        <v>69</v>
      </c>
    </row>
    <row r="247" spans="1:6" x14ac:dyDescent="0.35">
      <c r="A247" s="53">
        <v>807</v>
      </c>
      <c r="B247" s="53" t="s">
        <v>1318</v>
      </c>
      <c r="C247" s="53" t="s">
        <v>1370</v>
      </c>
      <c r="D247" s="53" t="s">
        <v>1679</v>
      </c>
      <c r="E247" s="53" t="s">
        <v>2018</v>
      </c>
      <c r="F247" s="53">
        <v>60</v>
      </c>
    </row>
    <row r="248" spans="1:6" x14ac:dyDescent="0.35">
      <c r="A248" s="53">
        <v>918</v>
      </c>
      <c r="B248" s="53" t="s">
        <v>1680</v>
      </c>
      <c r="C248" s="53" t="s">
        <v>1681</v>
      </c>
      <c r="D248" s="53" t="s">
        <v>1619</v>
      </c>
      <c r="E248" s="53" t="s">
        <v>2008</v>
      </c>
      <c r="F248" s="53">
        <v>60</v>
      </c>
    </row>
    <row r="249" spans="1:6" x14ac:dyDescent="0.35">
      <c r="A249" s="53">
        <v>965</v>
      </c>
      <c r="B249" s="53" t="s">
        <v>1335</v>
      </c>
      <c r="C249" s="53" t="s">
        <v>1682</v>
      </c>
      <c r="D249" s="53" t="s">
        <v>1683</v>
      </c>
      <c r="E249" s="53" t="s">
        <v>2029</v>
      </c>
      <c r="F249" s="53">
        <v>69</v>
      </c>
    </row>
    <row r="250" spans="1:6" x14ac:dyDescent="0.35">
      <c r="A250" s="53">
        <v>1226</v>
      </c>
      <c r="B250" s="53" t="s">
        <v>1241</v>
      </c>
      <c r="C250" s="53" t="s">
        <v>1227</v>
      </c>
      <c r="D250" s="53" t="s">
        <v>1684</v>
      </c>
      <c r="E250" s="53" t="s">
        <v>2029</v>
      </c>
      <c r="F250" s="53">
        <v>93</v>
      </c>
    </row>
    <row r="251" spans="1:6" x14ac:dyDescent="0.35">
      <c r="A251" s="53">
        <v>1235</v>
      </c>
      <c r="B251" s="53" t="s">
        <v>1993</v>
      </c>
      <c r="C251" s="53" t="s">
        <v>1291</v>
      </c>
      <c r="D251" s="53" t="s">
        <v>1994</v>
      </c>
      <c r="E251" s="53" t="s">
        <v>2029</v>
      </c>
      <c r="F251" s="53">
        <v>65</v>
      </c>
    </row>
    <row r="252" spans="1:6" x14ac:dyDescent="0.35">
      <c r="A252" s="53">
        <v>535</v>
      </c>
      <c r="B252" s="53" t="s">
        <v>1583</v>
      </c>
      <c r="C252" s="53" t="s">
        <v>1244</v>
      </c>
      <c r="D252" s="53" t="s">
        <v>1685</v>
      </c>
      <c r="E252" s="53" t="s">
        <v>2008</v>
      </c>
      <c r="F252" s="53">
        <v>70</v>
      </c>
    </row>
    <row r="253" spans="1:6" x14ac:dyDescent="0.35">
      <c r="A253" s="53">
        <v>607</v>
      </c>
      <c r="B253" s="53" t="s">
        <v>1686</v>
      </c>
      <c r="C253" s="53" t="s">
        <v>1261</v>
      </c>
      <c r="D253" s="53" t="s">
        <v>1687</v>
      </c>
      <c r="E253" s="53" t="s">
        <v>2008</v>
      </c>
      <c r="F253" s="53">
        <v>80</v>
      </c>
    </row>
    <row r="254" spans="1:6" x14ac:dyDescent="0.35">
      <c r="A254" s="53">
        <v>622</v>
      </c>
      <c r="B254" s="53" t="s">
        <v>1283</v>
      </c>
      <c r="C254" s="53" t="s">
        <v>1688</v>
      </c>
      <c r="D254" s="53" t="s">
        <v>1689</v>
      </c>
      <c r="E254" s="53" t="s">
        <v>2008</v>
      </c>
      <c r="F254" s="53">
        <v>77</v>
      </c>
    </row>
    <row r="255" spans="1:6" x14ac:dyDescent="0.35">
      <c r="A255" s="53">
        <v>631</v>
      </c>
      <c r="B255" s="53" t="s">
        <v>1691</v>
      </c>
      <c r="C255" s="53" t="s">
        <v>1239</v>
      </c>
      <c r="D255" s="53" t="s">
        <v>1692</v>
      </c>
      <c r="E255" s="53" t="s">
        <v>2008</v>
      </c>
      <c r="F255" s="53">
        <v>78</v>
      </c>
    </row>
    <row r="256" spans="1:6" x14ac:dyDescent="0.35">
      <c r="A256" s="53">
        <v>633</v>
      </c>
      <c r="B256" s="53" t="s">
        <v>1636</v>
      </c>
      <c r="C256" s="53" t="s">
        <v>1360</v>
      </c>
      <c r="D256" s="53" t="s">
        <v>1734</v>
      </c>
      <c r="E256" s="53" t="s">
        <v>2018</v>
      </c>
      <c r="F256" s="53">
        <v>78</v>
      </c>
    </row>
    <row r="257" spans="1:6" x14ac:dyDescent="0.35">
      <c r="A257" s="53">
        <v>635</v>
      </c>
      <c r="B257" s="53" t="s">
        <v>1735</v>
      </c>
      <c r="C257" s="53" t="s">
        <v>1394</v>
      </c>
      <c r="D257" s="53" t="s">
        <v>1736</v>
      </c>
      <c r="E257" s="53" t="s">
        <v>2018</v>
      </c>
      <c r="F257" s="53">
        <v>78</v>
      </c>
    </row>
    <row r="258" spans="1:6" x14ac:dyDescent="0.35">
      <c r="A258" s="53">
        <v>2227</v>
      </c>
      <c r="B258" s="53" t="s">
        <v>1446</v>
      </c>
      <c r="C258" s="53" t="s">
        <v>1696</v>
      </c>
      <c r="D258" s="53" t="s">
        <v>1697</v>
      </c>
      <c r="E258" s="53" t="s">
        <v>2008</v>
      </c>
      <c r="F258" s="53">
        <v>54</v>
      </c>
    </row>
    <row r="259" spans="1:6" x14ac:dyDescent="0.35">
      <c r="A259" s="53">
        <v>1503</v>
      </c>
      <c r="B259" s="53" t="s">
        <v>1701</v>
      </c>
      <c r="C259" s="53" t="s">
        <v>1276</v>
      </c>
      <c r="D259" s="53" t="s">
        <v>1702</v>
      </c>
      <c r="E259" s="53" t="s">
        <v>2008</v>
      </c>
      <c r="F259" s="53">
        <v>59</v>
      </c>
    </row>
    <row r="260" spans="1:6" x14ac:dyDescent="0.35">
      <c r="A260" s="53">
        <v>1528</v>
      </c>
      <c r="B260" s="53" t="s">
        <v>1703</v>
      </c>
      <c r="C260" s="53" t="s">
        <v>1704</v>
      </c>
      <c r="D260" s="53" t="s">
        <v>1518</v>
      </c>
      <c r="E260" s="53" t="s">
        <v>2018</v>
      </c>
      <c r="F260" s="53">
        <v>62</v>
      </c>
    </row>
    <row r="261" spans="1:6" x14ac:dyDescent="0.35">
      <c r="A261" s="53">
        <v>1538</v>
      </c>
      <c r="B261" s="53" t="s">
        <v>1285</v>
      </c>
      <c r="C261" s="53" t="s">
        <v>1705</v>
      </c>
      <c r="D261" s="53" t="s">
        <v>1706</v>
      </c>
      <c r="E261" s="53" t="s">
        <v>2008</v>
      </c>
      <c r="F261" s="53">
        <v>72</v>
      </c>
    </row>
    <row r="262" spans="1:6" x14ac:dyDescent="0.35">
      <c r="A262" s="53">
        <v>1662</v>
      </c>
      <c r="B262" s="53" t="s">
        <v>1693</v>
      </c>
      <c r="C262" s="53" t="s">
        <v>1227</v>
      </c>
      <c r="D262" s="53" t="s">
        <v>1694</v>
      </c>
      <c r="E262" s="53" t="s">
        <v>2008</v>
      </c>
      <c r="F262" s="53">
        <v>62</v>
      </c>
    </row>
    <row r="263" spans="1:6" x14ac:dyDescent="0.35">
      <c r="A263" s="53">
        <v>1677</v>
      </c>
      <c r="B263" s="53" t="s">
        <v>1245</v>
      </c>
      <c r="C263" s="53" t="s">
        <v>1401</v>
      </c>
      <c r="D263" s="53" t="s">
        <v>2016</v>
      </c>
      <c r="E263" s="53" t="s">
        <v>2008</v>
      </c>
      <c r="F263" s="53">
        <v>77</v>
      </c>
    </row>
    <row r="264" spans="1:6" x14ac:dyDescent="0.35">
      <c r="A264" s="53">
        <v>1687</v>
      </c>
      <c r="B264" s="53" t="s">
        <v>1695</v>
      </c>
      <c r="C264" s="53" t="s">
        <v>1634</v>
      </c>
      <c r="D264" s="53" t="s">
        <v>1650</v>
      </c>
      <c r="E264" s="53" t="s">
        <v>2008</v>
      </c>
      <c r="F264" s="53">
        <v>78</v>
      </c>
    </row>
    <row r="265" spans="1:6" x14ac:dyDescent="0.35">
      <c r="A265" s="53">
        <v>1125</v>
      </c>
      <c r="B265" s="53" t="s">
        <v>1710</v>
      </c>
      <c r="C265" s="53" t="s">
        <v>1711</v>
      </c>
      <c r="D265" s="53" t="s">
        <v>1612</v>
      </c>
      <c r="E265" s="53" t="s">
        <v>2008</v>
      </c>
      <c r="F265" s="53">
        <v>77</v>
      </c>
    </row>
    <row r="266" spans="1:6" x14ac:dyDescent="0.35">
      <c r="A266" s="53">
        <v>1130</v>
      </c>
      <c r="B266" s="53" t="s">
        <v>1712</v>
      </c>
      <c r="C266" s="53" t="s">
        <v>1467</v>
      </c>
      <c r="D266" s="53" t="s">
        <v>1713</v>
      </c>
      <c r="E266" s="53" t="s">
        <v>2029</v>
      </c>
      <c r="F266" s="53">
        <v>77</v>
      </c>
    </row>
    <row r="267" spans="1:6" x14ac:dyDescent="0.35">
      <c r="A267" s="53">
        <v>1255</v>
      </c>
      <c r="B267" s="53" t="s">
        <v>1714</v>
      </c>
      <c r="C267" s="53" t="s">
        <v>1595</v>
      </c>
      <c r="D267" s="53" t="s">
        <v>1715</v>
      </c>
      <c r="E267" s="53" t="s">
        <v>2029</v>
      </c>
      <c r="F267" s="53">
        <v>77</v>
      </c>
    </row>
    <row r="268" spans="1:6" x14ac:dyDescent="0.35">
      <c r="A268" s="53">
        <v>1256</v>
      </c>
      <c r="B268" s="53" t="s">
        <v>1318</v>
      </c>
      <c r="C268" s="53" t="s">
        <v>1698</v>
      </c>
      <c r="D268" s="53" t="s">
        <v>1257</v>
      </c>
      <c r="E268" s="53" t="s">
        <v>2008</v>
      </c>
      <c r="F268" s="53">
        <v>77</v>
      </c>
    </row>
    <row r="269" spans="1:6" x14ac:dyDescent="0.35">
      <c r="A269" s="53">
        <v>1385</v>
      </c>
      <c r="B269" s="53" t="s">
        <v>1696</v>
      </c>
      <c r="C269" s="53" t="s">
        <v>1250</v>
      </c>
      <c r="D269" s="53" t="s">
        <v>1699</v>
      </c>
      <c r="E269" s="53" t="s">
        <v>2008</v>
      </c>
      <c r="F269" s="53">
        <v>62</v>
      </c>
    </row>
    <row r="270" spans="1:6" x14ac:dyDescent="0.35">
      <c r="A270" s="53">
        <v>1429</v>
      </c>
      <c r="B270" s="53" t="s">
        <v>1221</v>
      </c>
      <c r="C270" s="53" t="s">
        <v>1428</v>
      </c>
      <c r="D270" s="53" t="s">
        <v>1700</v>
      </c>
      <c r="E270" s="53" t="s">
        <v>2008</v>
      </c>
      <c r="F270" s="53">
        <v>64</v>
      </c>
    </row>
    <row r="271" spans="1:6" x14ac:dyDescent="0.35">
      <c r="A271" s="53">
        <v>949</v>
      </c>
      <c r="B271" s="53" t="s">
        <v>1718</v>
      </c>
      <c r="C271" s="53" t="s">
        <v>1719</v>
      </c>
      <c r="D271" s="53" t="s">
        <v>1720</v>
      </c>
      <c r="E271" s="53" t="s">
        <v>2008</v>
      </c>
      <c r="F271" s="53">
        <v>62</v>
      </c>
    </row>
    <row r="272" spans="1:6" x14ac:dyDescent="0.35">
      <c r="A272" s="53">
        <v>964</v>
      </c>
      <c r="B272" s="53" t="s">
        <v>1721</v>
      </c>
      <c r="C272" s="53" t="s">
        <v>1722</v>
      </c>
      <c r="D272" s="53" t="s">
        <v>1619</v>
      </c>
      <c r="E272" s="53" t="s">
        <v>2008</v>
      </c>
      <c r="F272" s="53">
        <v>77</v>
      </c>
    </row>
    <row r="273" spans="1:6" x14ac:dyDescent="0.35">
      <c r="A273" s="53">
        <v>1003</v>
      </c>
      <c r="B273" s="53" t="s">
        <v>1723</v>
      </c>
      <c r="C273" s="53" t="s">
        <v>1218</v>
      </c>
      <c r="D273" s="53" t="s">
        <v>1724</v>
      </c>
      <c r="E273" s="53" t="s">
        <v>2008</v>
      </c>
      <c r="F273" s="53">
        <v>62</v>
      </c>
    </row>
    <row r="274" spans="1:6" x14ac:dyDescent="0.35">
      <c r="A274" s="53">
        <v>1055</v>
      </c>
      <c r="B274" s="53" t="s">
        <v>1575</v>
      </c>
      <c r="C274" s="53" t="s">
        <v>1707</v>
      </c>
      <c r="D274" s="53" t="s">
        <v>1708</v>
      </c>
      <c r="E274" s="53" t="s">
        <v>2008</v>
      </c>
      <c r="F274" s="53">
        <v>62</v>
      </c>
    </row>
    <row r="275" spans="1:6" x14ac:dyDescent="0.35">
      <c r="A275" s="53">
        <v>1086</v>
      </c>
      <c r="B275" s="53" t="s">
        <v>1276</v>
      </c>
      <c r="C275" s="53" t="s">
        <v>1244</v>
      </c>
      <c r="D275" s="53" t="s">
        <v>1526</v>
      </c>
      <c r="E275" s="53" t="s">
        <v>2018</v>
      </c>
      <c r="F275" s="53">
        <v>77</v>
      </c>
    </row>
    <row r="276" spans="1:6" x14ac:dyDescent="0.35">
      <c r="A276" s="53">
        <v>1093</v>
      </c>
      <c r="B276" s="53" t="s">
        <v>1480</v>
      </c>
      <c r="C276" s="53" t="s">
        <v>1253</v>
      </c>
      <c r="D276" s="53" t="s">
        <v>1709</v>
      </c>
      <c r="E276" s="53" t="s">
        <v>2029</v>
      </c>
      <c r="F276" s="53">
        <v>62</v>
      </c>
    </row>
    <row r="277" spans="1:6" x14ac:dyDescent="0.35">
      <c r="A277" s="53">
        <v>719</v>
      </c>
      <c r="B277" s="53" t="s">
        <v>1321</v>
      </c>
      <c r="C277" s="53" t="s">
        <v>1218</v>
      </c>
      <c r="D277" s="53" t="s">
        <v>1728</v>
      </c>
      <c r="E277" s="53" t="s">
        <v>2018</v>
      </c>
      <c r="F277" s="53">
        <v>70</v>
      </c>
    </row>
    <row r="278" spans="1:6" x14ac:dyDescent="0.35">
      <c r="A278" s="53">
        <v>821</v>
      </c>
      <c r="B278" s="53" t="s">
        <v>1578</v>
      </c>
      <c r="C278" s="53" t="s">
        <v>1227</v>
      </c>
      <c r="D278" s="53" t="s">
        <v>1729</v>
      </c>
      <c r="E278" s="53" t="s">
        <v>2008</v>
      </c>
      <c r="F278" s="53">
        <v>62</v>
      </c>
    </row>
    <row r="279" spans="1:6" x14ac:dyDescent="0.35">
      <c r="A279" s="53">
        <v>853</v>
      </c>
      <c r="B279" s="53" t="s">
        <v>1366</v>
      </c>
      <c r="C279" s="53" t="s">
        <v>1730</v>
      </c>
      <c r="D279" s="53" t="s">
        <v>1671</v>
      </c>
      <c r="E279" s="53" t="s">
        <v>2008</v>
      </c>
      <c r="F279" s="53">
        <v>62</v>
      </c>
    </row>
    <row r="280" spans="1:6" x14ac:dyDescent="0.35">
      <c r="A280" s="53">
        <v>854</v>
      </c>
      <c r="B280" s="53" t="s">
        <v>1731</v>
      </c>
      <c r="C280" s="53" t="s">
        <v>1732</v>
      </c>
      <c r="D280" s="53" t="s">
        <v>1733</v>
      </c>
      <c r="E280" s="53" t="s">
        <v>2029</v>
      </c>
      <c r="F280" s="53">
        <v>77</v>
      </c>
    </row>
    <row r="281" spans="1:6" x14ac:dyDescent="0.35">
      <c r="A281" s="53">
        <v>924</v>
      </c>
      <c r="B281" s="53" t="s">
        <v>1580</v>
      </c>
      <c r="C281" s="53" t="s">
        <v>1716</v>
      </c>
      <c r="D281" s="53" t="s">
        <v>1327</v>
      </c>
      <c r="E281" s="53" t="s">
        <v>2018</v>
      </c>
      <c r="F281" s="53">
        <v>59</v>
      </c>
    </row>
    <row r="282" spans="1:6" x14ac:dyDescent="0.35">
      <c r="A282" s="53">
        <v>947</v>
      </c>
      <c r="B282" s="53" t="s">
        <v>1221</v>
      </c>
      <c r="C282" s="53" t="s">
        <v>1352</v>
      </c>
      <c r="D282" s="53" t="s">
        <v>1717</v>
      </c>
      <c r="E282" s="53" t="s">
        <v>2008</v>
      </c>
      <c r="F282" s="53">
        <v>78</v>
      </c>
    </row>
    <row r="283" spans="1:6" x14ac:dyDescent="0.35">
      <c r="A283" s="53">
        <v>640</v>
      </c>
      <c r="B283" s="53" t="s">
        <v>1291</v>
      </c>
      <c r="C283" s="53" t="s">
        <v>1221</v>
      </c>
      <c r="D283" s="53" t="s">
        <v>1737</v>
      </c>
      <c r="E283" s="53" t="s">
        <v>2018</v>
      </c>
      <c r="F283" s="53">
        <v>62</v>
      </c>
    </row>
    <row r="284" spans="1:6" x14ac:dyDescent="0.35">
      <c r="A284" s="53">
        <v>641</v>
      </c>
      <c r="B284" s="53" t="s">
        <v>1738</v>
      </c>
      <c r="C284" s="53" t="s">
        <v>1739</v>
      </c>
      <c r="D284" s="53" t="s">
        <v>1728</v>
      </c>
      <c r="E284" s="53" t="s">
        <v>2008</v>
      </c>
      <c r="F284" s="53">
        <v>77</v>
      </c>
    </row>
    <row r="285" spans="1:6" x14ac:dyDescent="0.35">
      <c r="A285" s="53">
        <v>644</v>
      </c>
      <c r="B285" s="53" t="s">
        <v>1221</v>
      </c>
      <c r="C285" s="53" t="s">
        <v>1221</v>
      </c>
      <c r="D285" s="53" t="s">
        <v>1740</v>
      </c>
      <c r="E285" s="53" t="s">
        <v>2008</v>
      </c>
      <c r="F285" s="53">
        <v>77</v>
      </c>
    </row>
    <row r="286" spans="1:6" x14ac:dyDescent="0.35">
      <c r="A286" s="53">
        <v>647</v>
      </c>
      <c r="B286" s="53" t="s">
        <v>1641</v>
      </c>
      <c r="C286" s="53" t="s">
        <v>1252</v>
      </c>
      <c r="D286" s="53" t="s">
        <v>1741</v>
      </c>
      <c r="E286" s="53" t="s">
        <v>2018</v>
      </c>
      <c r="F286" s="53">
        <v>70</v>
      </c>
    </row>
    <row r="287" spans="1:6" x14ac:dyDescent="0.35">
      <c r="A287" s="53">
        <v>657</v>
      </c>
      <c r="B287" s="53" t="s">
        <v>1710</v>
      </c>
      <c r="C287" s="53" t="s">
        <v>1696</v>
      </c>
      <c r="D287" s="53" t="s">
        <v>1725</v>
      </c>
      <c r="E287" s="53" t="s">
        <v>2008</v>
      </c>
      <c r="F287" s="53">
        <v>70</v>
      </c>
    </row>
    <row r="288" spans="1:6" x14ac:dyDescent="0.35">
      <c r="A288" s="53">
        <v>696</v>
      </c>
      <c r="B288" s="53" t="s">
        <v>1726</v>
      </c>
      <c r="C288" s="53" t="s">
        <v>1330</v>
      </c>
      <c r="D288" s="53" t="s">
        <v>1727</v>
      </c>
      <c r="E288" s="53" t="s">
        <v>2008</v>
      </c>
      <c r="F288" s="53">
        <v>78</v>
      </c>
    </row>
    <row r="289" spans="1:6" x14ac:dyDescent="0.35">
      <c r="A289" s="53">
        <v>208</v>
      </c>
      <c r="B289" s="53" t="s">
        <v>1247</v>
      </c>
      <c r="C289" s="53" t="s">
        <v>1227</v>
      </c>
      <c r="D289" s="53" t="s">
        <v>1742</v>
      </c>
      <c r="E289" s="53" t="s">
        <v>2008</v>
      </c>
      <c r="F289" s="53">
        <v>93</v>
      </c>
    </row>
    <row r="290" spans="1:6" x14ac:dyDescent="0.35">
      <c r="A290" s="53">
        <v>620</v>
      </c>
      <c r="B290" s="53" t="s">
        <v>1285</v>
      </c>
      <c r="C290" s="53" t="s">
        <v>1688</v>
      </c>
      <c r="D290" s="53" t="s">
        <v>1743</v>
      </c>
      <c r="E290" s="53" t="s">
        <v>2018</v>
      </c>
      <c r="F290" s="53">
        <v>74</v>
      </c>
    </row>
    <row r="291" spans="1:6" x14ac:dyDescent="0.35">
      <c r="A291" s="53">
        <v>625</v>
      </c>
      <c r="B291" s="53" t="s">
        <v>2004</v>
      </c>
      <c r="C291" s="53" t="s">
        <v>1221</v>
      </c>
      <c r="D291" s="53" t="s">
        <v>2005</v>
      </c>
      <c r="E291" s="53" t="s">
        <v>2029</v>
      </c>
      <c r="F291" s="53">
        <v>77</v>
      </c>
    </row>
    <row r="292" spans="1:6" x14ac:dyDescent="0.35">
      <c r="A292" s="53">
        <v>628</v>
      </c>
      <c r="B292" s="53" t="s">
        <v>1221</v>
      </c>
      <c r="C292" s="53" t="s">
        <v>1744</v>
      </c>
      <c r="D292" s="53" t="s">
        <v>1745</v>
      </c>
      <c r="E292" s="53" t="s">
        <v>2018</v>
      </c>
      <c r="F292" s="53">
        <v>59</v>
      </c>
    </row>
    <row r="293" spans="1:6" x14ac:dyDescent="0.35">
      <c r="A293" s="53">
        <v>761</v>
      </c>
      <c r="B293" s="53" t="s">
        <v>1264</v>
      </c>
      <c r="C293" s="53" t="s">
        <v>1296</v>
      </c>
      <c r="D293" s="53" t="s">
        <v>1746</v>
      </c>
      <c r="E293" s="53" t="s">
        <v>2008</v>
      </c>
      <c r="F293" s="53">
        <v>81</v>
      </c>
    </row>
    <row r="294" spans="1:6" x14ac:dyDescent="0.35">
      <c r="A294" s="53">
        <v>985</v>
      </c>
      <c r="B294" s="53" t="s">
        <v>1747</v>
      </c>
      <c r="C294" s="53" t="s">
        <v>1218</v>
      </c>
      <c r="D294" s="53" t="s">
        <v>1748</v>
      </c>
      <c r="E294" s="53" t="s">
        <v>2018</v>
      </c>
      <c r="F294" s="53">
        <v>63</v>
      </c>
    </row>
    <row r="295" spans="1:6" x14ac:dyDescent="0.35">
      <c r="A295" s="53">
        <v>1080</v>
      </c>
      <c r="B295" s="53" t="s">
        <v>1749</v>
      </c>
      <c r="C295" s="53" t="s">
        <v>1224</v>
      </c>
      <c r="D295" s="53" t="s">
        <v>1750</v>
      </c>
      <c r="E295" s="53" t="s">
        <v>2008</v>
      </c>
      <c r="F295" s="53">
        <v>117</v>
      </c>
    </row>
    <row r="296" spans="1:6" x14ac:dyDescent="0.35">
      <c r="A296" s="53">
        <v>1273</v>
      </c>
      <c r="B296" s="53" t="s">
        <v>1299</v>
      </c>
      <c r="C296" s="53" t="s">
        <v>1718</v>
      </c>
      <c r="D296" s="53" t="s">
        <v>1669</v>
      </c>
      <c r="E296" s="53" t="s">
        <v>2018</v>
      </c>
      <c r="F296" s="53">
        <v>69</v>
      </c>
    </row>
    <row r="297" spans="1:6" x14ac:dyDescent="0.35">
      <c r="A297" s="53">
        <v>1484</v>
      </c>
      <c r="B297" s="53" t="s">
        <v>1370</v>
      </c>
      <c r="C297" s="53" t="s">
        <v>1751</v>
      </c>
      <c r="D297" s="53" t="s">
        <v>1450</v>
      </c>
      <c r="E297" s="53" t="s">
        <v>2029</v>
      </c>
      <c r="F297" s="53">
        <v>60</v>
      </c>
    </row>
    <row r="298" spans="1:6" x14ac:dyDescent="0.35">
      <c r="A298" s="53">
        <v>1929</v>
      </c>
      <c r="B298" s="53" t="s">
        <v>1247</v>
      </c>
      <c r="C298" s="53" t="s">
        <v>1752</v>
      </c>
      <c r="D298" s="53" t="s">
        <v>1753</v>
      </c>
      <c r="E298" s="53" t="s">
        <v>2008</v>
      </c>
      <c r="F298" s="53">
        <v>77</v>
      </c>
    </row>
    <row r="299" spans="1:6" x14ac:dyDescent="0.35">
      <c r="A299" s="53">
        <v>120</v>
      </c>
      <c r="B299" s="53" t="s">
        <v>1296</v>
      </c>
      <c r="C299" s="53" t="s">
        <v>1263</v>
      </c>
      <c r="D299" s="53" t="s">
        <v>1754</v>
      </c>
      <c r="E299" s="53" t="s">
        <v>2008</v>
      </c>
      <c r="F299" s="53">
        <v>69</v>
      </c>
    </row>
    <row r="300" spans="1:6" x14ac:dyDescent="0.35">
      <c r="A300" s="53">
        <v>142</v>
      </c>
      <c r="B300" s="53" t="s">
        <v>1755</v>
      </c>
      <c r="C300" s="53" t="s">
        <v>1710</v>
      </c>
      <c r="D300" s="53" t="s">
        <v>1756</v>
      </c>
      <c r="E300" s="53" t="s">
        <v>2018</v>
      </c>
      <c r="F300" s="53">
        <v>69</v>
      </c>
    </row>
    <row r="301" spans="1:6" x14ac:dyDescent="0.35">
      <c r="A301" s="53">
        <v>145</v>
      </c>
      <c r="B301" s="53" t="s">
        <v>1247</v>
      </c>
      <c r="C301" s="53" t="s">
        <v>1221</v>
      </c>
      <c r="D301" s="53" t="s">
        <v>1757</v>
      </c>
      <c r="E301" s="53" t="s">
        <v>2008</v>
      </c>
      <c r="F301" s="53">
        <v>72</v>
      </c>
    </row>
    <row r="302" spans="1:6" x14ac:dyDescent="0.35">
      <c r="A302" s="53">
        <v>151</v>
      </c>
      <c r="B302" s="53" t="s">
        <v>1557</v>
      </c>
      <c r="C302" s="53" t="s">
        <v>1731</v>
      </c>
      <c r="D302" s="53" t="s">
        <v>1757</v>
      </c>
      <c r="E302" s="53" t="s">
        <v>2018</v>
      </c>
      <c r="F302" s="53">
        <v>72</v>
      </c>
    </row>
    <row r="303" spans="1:6" x14ac:dyDescent="0.35">
      <c r="A303" s="53">
        <v>257</v>
      </c>
      <c r="B303" s="53" t="s">
        <v>1248</v>
      </c>
      <c r="C303" s="53" t="s">
        <v>1470</v>
      </c>
      <c r="D303" s="53" t="s">
        <v>1594</v>
      </c>
      <c r="E303" s="53" t="s">
        <v>2029</v>
      </c>
      <c r="F303" s="53">
        <v>72</v>
      </c>
    </row>
    <row r="304" spans="1:6" x14ac:dyDescent="0.35">
      <c r="A304" s="53">
        <v>558</v>
      </c>
      <c r="B304" s="53" t="s">
        <v>1224</v>
      </c>
      <c r="C304" s="53" t="s">
        <v>1787</v>
      </c>
      <c r="D304" s="53" t="s">
        <v>1788</v>
      </c>
      <c r="E304" s="53" t="s">
        <v>2008</v>
      </c>
      <c r="F304" s="53">
        <v>81</v>
      </c>
    </row>
    <row r="305" spans="1:6" x14ac:dyDescent="0.35">
      <c r="A305" s="53">
        <v>1844</v>
      </c>
      <c r="B305" s="53" t="s">
        <v>1446</v>
      </c>
      <c r="C305" s="53" t="s">
        <v>1490</v>
      </c>
      <c r="D305" s="53" t="s">
        <v>1765</v>
      </c>
      <c r="E305" s="53" t="s">
        <v>2008</v>
      </c>
      <c r="F305" s="53">
        <v>72</v>
      </c>
    </row>
    <row r="306" spans="1:6" x14ac:dyDescent="0.35">
      <c r="A306" s="53">
        <v>1899</v>
      </c>
      <c r="B306" s="53" t="s">
        <v>1578</v>
      </c>
      <c r="C306" s="53" t="s">
        <v>1293</v>
      </c>
      <c r="D306" s="53" t="s">
        <v>1995</v>
      </c>
      <c r="E306" s="53" t="s">
        <v>2029</v>
      </c>
      <c r="F306" s="53">
        <v>80</v>
      </c>
    </row>
    <row r="307" spans="1:6" x14ac:dyDescent="0.35">
      <c r="A307" s="53">
        <v>2310</v>
      </c>
      <c r="B307" s="53" t="s">
        <v>1480</v>
      </c>
      <c r="C307" s="53" t="s">
        <v>1248</v>
      </c>
      <c r="D307" s="53" t="s">
        <v>1665</v>
      </c>
      <c r="E307" s="53" t="s">
        <v>2018</v>
      </c>
      <c r="F307" s="53">
        <v>77</v>
      </c>
    </row>
    <row r="308" spans="1:6" x14ac:dyDescent="0.35">
      <c r="A308" s="53">
        <v>1236</v>
      </c>
      <c r="B308" s="53" t="s">
        <v>1762</v>
      </c>
      <c r="C308" s="53" t="s">
        <v>1412</v>
      </c>
      <c r="D308" s="53" t="s">
        <v>1763</v>
      </c>
      <c r="E308" s="53" t="s">
        <v>2008</v>
      </c>
      <c r="F308" s="53">
        <v>63</v>
      </c>
    </row>
    <row r="309" spans="1:6" x14ac:dyDescent="0.35">
      <c r="A309" s="53">
        <v>1262</v>
      </c>
      <c r="B309" s="53" t="s">
        <v>1221</v>
      </c>
      <c r="C309" s="53" t="s">
        <v>1698</v>
      </c>
      <c r="D309" s="53" t="s">
        <v>1764</v>
      </c>
      <c r="E309" s="53" t="s">
        <v>2018</v>
      </c>
      <c r="F309" s="53">
        <v>64</v>
      </c>
    </row>
    <row r="310" spans="1:6" x14ac:dyDescent="0.35">
      <c r="A310" s="53">
        <v>1389</v>
      </c>
      <c r="B310" s="53" t="s">
        <v>1711</v>
      </c>
      <c r="C310" s="53" t="s">
        <v>1516</v>
      </c>
      <c r="D310" s="53" t="s">
        <v>1284</v>
      </c>
      <c r="E310" s="53" t="s">
        <v>2008</v>
      </c>
      <c r="F310" s="53">
        <v>62</v>
      </c>
    </row>
    <row r="311" spans="1:6" x14ac:dyDescent="0.35">
      <c r="A311" s="53">
        <v>1510</v>
      </c>
      <c r="B311" s="53" t="s">
        <v>1506</v>
      </c>
      <c r="C311" s="53" t="s">
        <v>1285</v>
      </c>
      <c r="D311" s="53" t="s">
        <v>1507</v>
      </c>
      <c r="E311" s="53" t="s">
        <v>2018</v>
      </c>
      <c r="F311" s="53">
        <v>72</v>
      </c>
    </row>
    <row r="312" spans="1:6" x14ac:dyDescent="0.35">
      <c r="A312" s="53">
        <v>1658</v>
      </c>
      <c r="B312" s="53" t="s">
        <v>1247</v>
      </c>
      <c r="C312" s="53" t="s">
        <v>1354</v>
      </c>
      <c r="D312" s="53" t="s">
        <v>1671</v>
      </c>
      <c r="E312" s="53" t="s">
        <v>2018</v>
      </c>
      <c r="F312" s="53">
        <v>61</v>
      </c>
    </row>
    <row r="313" spans="1:6" x14ac:dyDescent="0.35">
      <c r="A313" s="53">
        <v>1820</v>
      </c>
      <c r="B313" s="53" t="s">
        <v>1662</v>
      </c>
      <c r="C313" s="53" t="s">
        <v>1221</v>
      </c>
      <c r="D313" s="53" t="s">
        <v>1663</v>
      </c>
      <c r="E313" s="53" t="s">
        <v>2008</v>
      </c>
      <c r="F313" s="53">
        <v>74</v>
      </c>
    </row>
    <row r="314" spans="1:6" x14ac:dyDescent="0.35">
      <c r="A314" s="53">
        <v>693</v>
      </c>
      <c r="B314" s="53" t="s">
        <v>1285</v>
      </c>
      <c r="C314" s="53" t="s">
        <v>1766</v>
      </c>
      <c r="D314" s="53" t="s">
        <v>1329</v>
      </c>
      <c r="E314" s="53" t="s">
        <v>2008</v>
      </c>
      <c r="F314" s="53">
        <v>62</v>
      </c>
    </row>
    <row r="315" spans="1:6" x14ac:dyDescent="0.35">
      <c r="A315" s="53">
        <v>743</v>
      </c>
      <c r="B315" s="53" t="s">
        <v>1705</v>
      </c>
      <c r="C315" s="53" t="s">
        <v>1767</v>
      </c>
      <c r="D315" s="53" t="s">
        <v>1768</v>
      </c>
      <c r="E315" s="53" t="s">
        <v>2018</v>
      </c>
      <c r="F315" s="53">
        <v>72</v>
      </c>
    </row>
    <row r="316" spans="1:6" x14ac:dyDescent="0.35">
      <c r="A316" s="53">
        <v>795</v>
      </c>
      <c r="B316" s="53" t="s">
        <v>1769</v>
      </c>
      <c r="C316" s="53" t="s">
        <v>1641</v>
      </c>
      <c r="D316" s="53" t="s">
        <v>1770</v>
      </c>
      <c r="E316" s="53" t="s">
        <v>2018</v>
      </c>
      <c r="F316" s="53">
        <v>69</v>
      </c>
    </row>
    <row r="317" spans="1:6" x14ac:dyDescent="0.35">
      <c r="A317" s="53">
        <v>1026</v>
      </c>
      <c r="B317" s="53" t="s">
        <v>1649</v>
      </c>
      <c r="C317" s="53" t="s">
        <v>1771</v>
      </c>
      <c r="D317" s="53" t="s">
        <v>1433</v>
      </c>
      <c r="E317" s="53" t="s">
        <v>2018</v>
      </c>
      <c r="F317" s="53">
        <v>72</v>
      </c>
    </row>
    <row r="318" spans="1:6" x14ac:dyDescent="0.35">
      <c r="A318" s="53">
        <v>1044</v>
      </c>
      <c r="B318" s="53" t="s">
        <v>1595</v>
      </c>
      <c r="C318" s="53" t="s">
        <v>1244</v>
      </c>
      <c r="D318" s="53" t="s">
        <v>1772</v>
      </c>
      <c r="E318" s="53" t="s">
        <v>2018</v>
      </c>
      <c r="F318" s="53">
        <v>72</v>
      </c>
    </row>
    <row r="319" spans="1:6" x14ac:dyDescent="0.35">
      <c r="A319" s="53">
        <v>1096</v>
      </c>
      <c r="B319" s="53" t="s">
        <v>1276</v>
      </c>
      <c r="C319" s="53" t="s">
        <v>1261</v>
      </c>
      <c r="D319" s="53" t="s">
        <v>1761</v>
      </c>
      <c r="E319" s="53" t="s">
        <v>2008</v>
      </c>
      <c r="F319" s="53">
        <v>74</v>
      </c>
    </row>
    <row r="320" spans="1:6" x14ac:dyDescent="0.35">
      <c r="A320" s="53">
        <v>652</v>
      </c>
      <c r="B320" s="53" t="s">
        <v>1227</v>
      </c>
      <c r="C320" s="53" t="s">
        <v>1774</v>
      </c>
      <c r="D320" s="53" t="s">
        <v>1775</v>
      </c>
      <c r="E320" s="53" t="s">
        <v>2008</v>
      </c>
      <c r="F320" s="53">
        <v>74</v>
      </c>
    </row>
    <row r="321" spans="1:6" x14ac:dyDescent="0.35">
      <c r="A321" s="53">
        <v>683</v>
      </c>
      <c r="B321" s="53" t="s">
        <v>1325</v>
      </c>
      <c r="C321" s="53" t="s">
        <v>1235</v>
      </c>
      <c r="D321" s="53" t="s">
        <v>1776</v>
      </c>
      <c r="E321" s="53" t="s">
        <v>2018</v>
      </c>
      <c r="F321" s="53">
        <v>74</v>
      </c>
    </row>
    <row r="322" spans="1:6" x14ac:dyDescent="0.35">
      <c r="A322" s="53">
        <v>767</v>
      </c>
      <c r="B322" s="53" t="s">
        <v>1247</v>
      </c>
      <c r="C322" s="53" t="s">
        <v>1777</v>
      </c>
      <c r="D322" s="53" t="s">
        <v>1778</v>
      </c>
      <c r="E322" s="53" t="s">
        <v>2018</v>
      </c>
      <c r="F322" s="53">
        <v>74</v>
      </c>
    </row>
    <row r="323" spans="1:6" x14ac:dyDescent="0.35">
      <c r="A323" s="53">
        <v>909</v>
      </c>
      <c r="B323" s="53" t="s">
        <v>1296</v>
      </c>
      <c r="C323" s="53" t="s">
        <v>1356</v>
      </c>
      <c r="D323" s="53" t="s">
        <v>1498</v>
      </c>
      <c r="E323" s="53" t="s">
        <v>2018</v>
      </c>
      <c r="F323" s="53">
        <v>62</v>
      </c>
    </row>
    <row r="324" spans="1:6" x14ac:dyDescent="0.35">
      <c r="A324" s="53">
        <v>1005</v>
      </c>
      <c r="B324" s="53" t="s">
        <v>1394</v>
      </c>
      <c r="C324" s="53" t="s">
        <v>1779</v>
      </c>
      <c r="D324" s="53" t="s">
        <v>1395</v>
      </c>
      <c r="E324" s="53" t="s">
        <v>2008</v>
      </c>
      <c r="F324" s="53">
        <v>74</v>
      </c>
    </row>
    <row r="325" spans="1:6" x14ac:dyDescent="0.35">
      <c r="A325" s="53">
        <v>1386</v>
      </c>
      <c r="B325" s="53" t="s">
        <v>1474</v>
      </c>
      <c r="C325" s="53" t="s">
        <v>1344</v>
      </c>
      <c r="D325" s="53" t="s">
        <v>1780</v>
      </c>
      <c r="E325" s="53" t="s">
        <v>2008</v>
      </c>
      <c r="F325" s="53">
        <v>64</v>
      </c>
    </row>
    <row r="326" spans="1:6" x14ac:dyDescent="0.35">
      <c r="A326" s="53">
        <v>1817</v>
      </c>
      <c r="B326" s="53" t="s">
        <v>1711</v>
      </c>
      <c r="C326" s="53" t="s">
        <v>1781</v>
      </c>
      <c r="D326" s="53" t="s">
        <v>1782</v>
      </c>
      <c r="E326" s="53" t="s">
        <v>2018</v>
      </c>
      <c r="F326" s="53">
        <v>69</v>
      </c>
    </row>
    <row r="327" spans="1:6" x14ac:dyDescent="0.35">
      <c r="A327" s="53">
        <v>165</v>
      </c>
      <c r="B327" s="53" t="s">
        <v>1221</v>
      </c>
      <c r="C327" s="53" t="s">
        <v>1624</v>
      </c>
      <c r="D327" s="53" t="s">
        <v>1783</v>
      </c>
      <c r="E327" s="53" t="s">
        <v>2018</v>
      </c>
      <c r="F327" s="53">
        <v>72</v>
      </c>
    </row>
    <row r="328" spans="1:6" x14ac:dyDescent="0.35">
      <c r="A328" s="53">
        <v>748</v>
      </c>
      <c r="B328" s="53" t="s">
        <v>1784</v>
      </c>
      <c r="C328" s="53" t="s">
        <v>1785</v>
      </c>
      <c r="D328" s="53" t="s">
        <v>1284</v>
      </c>
      <c r="E328" s="53" t="s">
        <v>2008</v>
      </c>
      <c r="F328" s="53">
        <v>69</v>
      </c>
    </row>
    <row r="329" spans="1:6" x14ac:dyDescent="0.35">
      <c r="A329" s="53">
        <v>186</v>
      </c>
      <c r="B329" s="53" t="s">
        <v>1452</v>
      </c>
      <c r="C329" s="53" t="s">
        <v>1738</v>
      </c>
      <c r="D329" s="53" t="s">
        <v>1786</v>
      </c>
      <c r="E329" s="53" t="s">
        <v>2018</v>
      </c>
      <c r="F329" s="53">
        <v>72</v>
      </c>
    </row>
    <row r="330" spans="1:6" x14ac:dyDescent="0.35">
      <c r="A330" s="53">
        <v>651</v>
      </c>
      <c r="B330" s="53" t="s">
        <v>1272</v>
      </c>
      <c r="C330" s="53" t="s">
        <v>1272</v>
      </c>
      <c r="D330" s="53" t="s">
        <v>1789</v>
      </c>
      <c r="E330" s="53" t="s">
        <v>2018</v>
      </c>
      <c r="F330" s="53">
        <v>69</v>
      </c>
    </row>
    <row r="331" spans="1:6" x14ac:dyDescent="0.35">
      <c r="A331" s="53">
        <v>658</v>
      </c>
      <c r="B331" s="53" t="s">
        <v>1667</v>
      </c>
      <c r="C331" s="53" t="s">
        <v>1261</v>
      </c>
      <c r="D331" s="53" t="s">
        <v>1790</v>
      </c>
      <c r="E331" s="53" t="s">
        <v>2018</v>
      </c>
      <c r="F331" s="53">
        <v>64</v>
      </c>
    </row>
    <row r="332" spans="1:6" x14ac:dyDescent="0.35">
      <c r="A332" s="53">
        <v>673</v>
      </c>
      <c r="B332" s="53" t="s">
        <v>1705</v>
      </c>
      <c r="C332" s="53" t="s">
        <v>1791</v>
      </c>
      <c r="D332" s="53" t="s">
        <v>1792</v>
      </c>
      <c r="E332" s="53" t="s">
        <v>2018</v>
      </c>
      <c r="F332" s="53">
        <v>69</v>
      </c>
    </row>
    <row r="333" spans="1:6" x14ac:dyDescent="0.35">
      <c r="A333" s="53">
        <v>727</v>
      </c>
      <c r="B333" s="53" t="s">
        <v>1241</v>
      </c>
      <c r="C333" s="53" t="s">
        <v>1793</v>
      </c>
      <c r="D333" s="53" t="s">
        <v>1794</v>
      </c>
      <c r="E333" s="53" t="s">
        <v>2018</v>
      </c>
      <c r="F333" s="53">
        <v>69</v>
      </c>
    </row>
    <row r="334" spans="1:6" x14ac:dyDescent="0.35">
      <c r="A334" s="53">
        <v>801</v>
      </c>
      <c r="B334" s="53" t="s">
        <v>1380</v>
      </c>
      <c r="C334" s="53" t="s">
        <v>1798</v>
      </c>
      <c r="D334" s="53" t="s">
        <v>1799</v>
      </c>
      <c r="E334" s="53" t="s">
        <v>2018</v>
      </c>
      <c r="F334" s="53">
        <v>72</v>
      </c>
    </row>
    <row r="335" spans="1:6" x14ac:dyDescent="0.35">
      <c r="A335" s="53">
        <v>1679</v>
      </c>
      <c r="B335" s="53" t="s">
        <v>2006</v>
      </c>
      <c r="C335" s="53" t="s">
        <v>2007</v>
      </c>
      <c r="D335" s="53" t="s">
        <v>1384</v>
      </c>
      <c r="E335" s="53" t="s">
        <v>2018</v>
      </c>
      <c r="F335" s="53">
        <v>62</v>
      </c>
    </row>
    <row r="336" spans="1:6" x14ac:dyDescent="0.35">
      <c r="A336" s="53">
        <v>1885</v>
      </c>
      <c r="B336" s="53" t="s">
        <v>1343</v>
      </c>
      <c r="C336" s="53" t="s">
        <v>1634</v>
      </c>
      <c r="D336" s="53" t="s">
        <v>1796</v>
      </c>
      <c r="E336" s="53" t="s">
        <v>2008</v>
      </c>
      <c r="F336" s="53">
        <v>63</v>
      </c>
    </row>
    <row r="337" spans="1:6" x14ac:dyDescent="0.35">
      <c r="A337" s="53">
        <v>1950</v>
      </c>
      <c r="B337" s="53" t="s">
        <v>1218</v>
      </c>
      <c r="C337" s="53" t="s">
        <v>1247</v>
      </c>
      <c r="D337" s="53" t="s">
        <v>2028</v>
      </c>
      <c r="E337" s="53" t="s">
        <v>2018</v>
      </c>
      <c r="F337" s="53">
        <v>62</v>
      </c>
    </row>
    <row r="338" spans="1:6" x14ac:dyDescent="0.35">
      <c r="A338" s="53">
        <v>1987</v>
      </c>
      <c r="B338" s="53" t="s">
        <v>1758</v>
      </c>
      <c r="C338" s="53" t="s">
        <v>1759</v>
      </c>
      <c r="D338" s="53" t="s">
        <v>1760</v>
      </c>
      <c r="E338" s="53" t="s">
        <v>2018</v>
      </c>
      <c r="F338" s="53">
        <v>69</v>
      </c>
    </row>
    <row r="339" spans="1:6" x14ac:dyDescent="0.35">
      <c r="A339" s="53">
        <v>2039</v>
      </c>
      <c r="B339" s="53" t="s">
        <v>1218</v>
      </c>
      <c r="C339" s="53" t="s">
        <v>1797</v>
      </c>
      <c r="D339" s="53" t="s">
        <v>1420</v>
      </c>
      <c r="E339" s="53" t="s">
        <v>2008</v>
      </c>
      <c r="F339" s="53">
        <v>69</v>
      </c>
    </row>
    <row r="340" spans="1:6" x14ac:dyDescent="0.35">
      <c r="A340" s="53">
        <v>847</v>
      </c>
      <c r="B340" s="53" t="s">
        <v>1343</v>
      </c>
      <c r="C340" s="53" t="s">
        <v>1247</v>
      </c>
      <c r="D340" s="53" t="s">
        <v>1800</v>
      </c>
      <c r="E340" s="53" t="s">
        <v>2008</v>
      </c>
      <c r="F340" s="53">
        <v>63</v>
      </c>
    </row>
    <row r="341" spans="1:6" x14ac:dyDescent="0.35">
      <c r="A341" s="53">
        <v>1146</v>
      </c>
      <c r="B341" s="53" t="s">
        <v>1693</v>
      </c>
      <c r="C341" s="53" t="s">
        <v>1227</v>
      </c>
      <c r="D341" s="53" t="s">
        <v>1801</v>
      </c>
      <c r="E341" s="53" t="s">
        <v>2018</v>
      </c>
      <c r="F341" s="53">
        <v>68</v>
      </c>
    </row>
    <row r="342" spans="1:6" x14ac:dyDescent="0.35">
      <c r="A342" s="53">
        <v>1170</v>
      </c>
      <c r="B342" s="53" t="s">
        <v>1337</v>
      </c>
      <c r="C342" s="53" t="s">
        <v>1802</v>
      </c>
      <c r="D342" s="53" t="s">
        <v>1803</v>
      </c>
      <c r="E342" s="53" t="s">
        <v>2008</v>
      </c>
      <c r="F342" s="53">
        <v>81</v>
      </c>
    </row>
    <row r="343" spans="1:6" x14ac:dyDescent="0.35">
      <c r="A343" s="53">
        <v>1333</v>
      </c>
      <c r="B343" s="53" t="s">
        <v>1412</v>
      </c>
      <c r="C343" s="53" t="s">
        <v>1247</v>
      </c>
      <c r="D343" s="53" t="s">
        <v>1804</v>
      </c>
      <c r="E343" s="53" t="s">
        <v>2018</v>
      </c>
      <c r="F343" s="53">
        <v>62</v>
      </c>
    </row>
    <row r="344" spans="1:6" x14ac:dyDescent="0.35">
      <c r="A344" s="53">
        <v>1422</v>
      </c>
      <c r="B344" s="53" t="s">
        <v>1500</v>
      </c>
      <c r="C344" s="53" t="s">
        <v>1451</v>
      </c>
      <c r="D344" s="53" t="s">
        <v>1805</v>
      </c>
      <c r="E344" s="53" t="s">
        <v>2029</v>
      </c>
      <c r="F344" s="53">
        <v>69</v>
      </c>
    </row>
    <row r="345" spans="1:6" x14ac:dyDescent="0.35">
      <c r="A345" s="53">
        <v>1533</v>
      </c>
      <c r="B345" s="53" t="s">
        <v>1318</v>
      </c>
      <c r="C345" s="53" t="s">
        <v>1295</v>
      </c>
      <c r="D345" s="53" t="s">
        <v>1795</v>
      </c>
      <c r="E345" s="53" t="s">
        <v>2008</v>
      </c>
      <c r="F345" s="53">
        <v>72</v>
      </c>
    </row>
    <row r="346" spans="1:6" x14ac:dyDescent="0.35">
      <c r="A346" s="53">
        <v>190</v>
      </c>
      <c r="B346" s="53" t="s">
        <v>1247</v>
      </c>
      <c r="C346" s="53" t="s">
        <v>1291</v>
      </c>
      <c r="D346" s="53" t="s">
        <v>1806</v>
      </c>
      <c r="E346" s="53" t="s">
        <v>2018</v>
      </c>
      <c r="F346" s="53">
        <v>149</v>
      </c>
    </row>
    <row r="347" spans="1:6" x14ac:dyDescent="0.35">
      <c r="A347" s="53">
        <v>274</v>
      </c>
      <c r="B347" s="53" t="s">
        <v>1807</v>
      </c>
      <c r="C347" s="53" t="s">
        <v>1288</v>
      </c>
      <c r="D347" s="53" t="s">
        <v>1808</v>
      </c>
      <c r="E347" s="53" t="s">
        <v>2008</v>
      </c>
      <c r="F347" s="53">
        <v>69</v>
      </c>
    </row>
    <row r="348" spans="1:6" x14ac:dyDescent="0.35">
      <c r="A348" s="53">
        <v>570</v>
      </c>
      <c r="B348" s="53" t="s">
        <v>1809</v>
      </c>
      <c r="C348" s="53" t="s">
        <v>1810</v>
      </c>
      <c r="D348" s="53" t="s">
        <v>1811</v>
      </c>
      <c r="E348" s="53" t="s">
        <v>2018</v>
      </c>
      <c r="F348" s="53">
        <v>149</v>
      </c>
    </row>
    <row r="349" spans="1:6" x14ac:dyDescent="0.35">
      <c r="A349" s="53">
        <v>571</v>
      </c>
      <c r="B349" s="53" t="s">
        <v>1812</v>
      </c>
      <c r="C349" s="53" t="s">
        <v>1813</v>
      </c>
      <c r="D349" s="53" t="s">
        <v>1301</v>
      </c>
      <c r="E349" s="53" t="s">
        <v>2018</v>
      </c>
      <c r="F349" s="53">
        <v>149</v>
      </c>
    </row>
    <row r="350" spans="1:6" x14ac:dyDescent="0.35">
      <c r="A350" s="53">
        <v>577</v>
      </c>
      <c r="B350" s="53" t="s">
        <v>1248</v>
      </c>
      <c r="C350" s="53" t="s">
        <v>1293</v>
      </c>
      <c r="D350" s="53" t="s">
        <v>1814</v>
      </c>
      <c r="E350" s="53" t="s">
        <v>2018</v>
      </c>
      <c r="F350" s="53">
        <v>77</v>
      </c>
    </row>
    <row r="351" spans="1:6" x14ac:dyDescent="0.35">
      <c r="A351" s="53">
        <v>578</v>
      </c>
      <c r="B351" s="53" t="s">
        <v>1815</v>
      </c>
      <c r="C351" s="53" t="s">
        <v>1816</v>
      </c>
      <c r="D351" s="53" t="s">
        <v>1817</v>
      </c>
      <c r="E351" s="53" t="s">
        <v>2018</v>
      </c>
      <c r="F351" s="53">
        <v>74</v>
      </c>
    </row>
    <row r="352" spans="1:6" x14ac:dyDescent="0.35">
      <c r="A352" s="53">
        <v>1477</v>
      </c>
      <c r="B352" s="53" t="s">
        <v>1818</v>
      </c>
      <c r="C352" s="53" t="s">
        <v>1221</v>
      </c>
      <c r="D352" s="53" t="s">
        <v>1819</v>
      </c>
      <c r="E352" s="53" t="s">
        <v>2018</v>
      </c>
      <c r="F352" s="53">
        <v>69</v>
      </c>
    </row>
    <row r="353" spans="1:6" x14ac:dyDescent="0.35">
      <c r="A353" s="53">
        <v>1688</v>
      </c>
      <c r="B353" s="53" t="s">
        <v>1820</v>
      </c>
      <c r="C353" s="53" t="s">
        <v>1667</v>
      </c>
      <c r="D353" s="53" t="s">
        <v>1821</v>
      </c>
      <c r="E353" s="53" t="s">
        <v>2018</v>
      </c>
      <c r="F353" s="53">
        <v>77</v>
      </c>
    </row>
    <row r="354" spans="1:6" x14ac:dyDescent="0.35">
      <c r="A354" s="53">
        <v>1799</v>
      </c>
      <c r="B354" s="53" t="s">
        <v>1352</v>
      </c>
      <c r="C354" s="53" t="s">
        <v>1822</v>
      </c>
      <c r="D354" s="53" t="s">
        <v>1281</v>
      </c>
      <c r="E354" s="53" t="s">
        <v>2018</v>
      </c>
      <c r="F354" s="53">
        <v>149</v>
      </c>
    </row>
    <row r="355" spans="1:6" x14ac:dyDescent="0.35">
      <c r="A355" s="53">
        <v>1823</v>
      </c>
      <c r="B355" s="53" t="s">
        <v>1512</v>
      </c>
      <c r="C355" s="53" t="s">
        <v>1239</v>
      </c>
      <c r="D355" s="53" t="s">
        <v>1823</v>
      </c>
      <c r="E355" s="53" t="s">
        <v>2018</v>
      </c>
      <c r="F355" s="53">
        <v>149</v>
      </c>
    </row>
    <row r="356" spans="1:6" x14ac:dyDescent="0.35">
      <c r="A356" s="53">
        <v>1894</v>
      </c>
      <c r="B356" s="53" t="s">
        <v>1686</v>
      </c>
      <c r="C356" s="53" t="s">
        <v>1394</v>
      </c>
      <c r="D356" s="53" t="s">
        <v>1960</v>
      </c>
      <c r="E356" s="53" t="s">
        <v>2018</v>
      </c>
      <c r="F356" s="53">
        <v>149</v>
      </c>
    </row>
    <row r="357" spans="1:6" x14ac:dyDescent="0.35">
      <c r="A357" s="53">
        <v>1033</v>
      </c>
      <c r="B357" s="53" t="s">
        <v>1824</v>
      </c>
      <c r="C357" s="53" t="s">
        <v>1825</v>
      </c>
      <c r="D357" s="53" t="s">
        <v>1826</v>
      </c>
      <c r="E357" s="53" t="s">
        <v>2018</v>
      </c>
      <c r="F357" s="53">
        <v>149</v>
      </c>
    </row>
    <row r="358" spans="1:6" x14ac:dyDescent="0.35">
      <c r="A358" s="53">
        <v>1042</v>
      </c>
      <c r="B358" s="53" t="s">
        <v>1690</v>
      </c>
      <c r="C358" s="53" t="s">
        <v>1827</v>
      </c>
      <c r="D358" s="53" t="s">
        <v>1303</v>
      </c>
      <c r="E358" s="53" t="s">
        <v>2018</v>
      </c>
      <c r="F358" s="53">
        <v>72</v>
      </c>
    </row>
    <row r="359" spans="1:6" x14ac:dyDescent="0.35">
      <c r="A359" s="53">
        <v>1056</v>
      </c>
      <c r="B359" s="53" t="s">
        <v>1264</v>
      </c>
      <c r="C359" s="53" t="s">
        <v>1239</v>
      </c>
      <c r="D359" s="53" t="s">
        <v>1828</v>
      </c>
      <c r="E359" s="53" t="s">
        <v>2008</v>
      </c>
      <c r="F359" s="53">
        <v>72</v>
      </c>
    </row>
    <row r="360" spans="1:6" x14ac:dyDescent="0.35">
      <c r="A360" s="53">
        <v>1227</v>
      </c>
      <c r="B360" s="53" t="s">
        <v>1674</v>
      </c>
      <c r="C360" s="53" t="s">
        <v>1686</v>
      </c>
      <c r="D360" s="53" t="s">
        <v>1829</v>
      </c>
      <c r="E360" s="53" t="s">
        <v>2018</v>
      </c>
      <c r="F360" s="53">
        <v>63</v>
      </c>
    </row>
    <row r="361" spans="1:6" x14ac:dyDescent="0.35">
      <c r="A361" s="53">
        <v>1354</v>
      </c>
      <c r="B361" s="53" t="s">
        <v>1830</v>
      </c>
      <c r="C361" s="53" t="s">
        <v>1831</v>
      </c>
      <c r="D361" s="53" t="s">
        <v>1832</v>
      </c>
      <c r="E361" s="53" t="s">
        <v>2018</v>
      </c>
      <c r="F361" s="53">
        <v>69</v>
      </c>
    </row>
    <row r="362" spans="1:6" x14ac:dyDescent="0.35">
      <c r="A362" s="53">
        <v>1374</v>
      </c>
      <c r="B362" s="53" t="s">
        <v>1248</v>
      </c>
      <c r="C362" s="53" t="s">
        <v>1221</v>
      </c>
      <c r="D362" s="53" t="s">
        <v>1833</v>
      </c>
      <c r="E362" s="53" t="s">
        <v>2018</v>
      </c>
      <c r="F362" s="53">
        <v>72</v>
      </c>
    </row>
    <row r="363" spans="1:6" x14ac:dyDescent="0.35">
      <c r="A363" s="53">
        <v>744</v>
      </c>
      <c r="B363" s="53" t="s">
        <v>1394</v>
      </c>
      <c r="C363" s="53" t="s">
        <v>1551</v>
      </c>
      <c r="D363" s="53" t="s">
        <v>1687</v>
      </c>
      <c r="E363" s="53" t="s">
        <v>2018</v>
      </c>
      <c r="F363" s="53">
        <v>77</v>
      </c>
    </row>
    <row r="364" spans="1:6" x14ac:dyDescent="0.35">
      <c r="A364" s="53">
        <v>792</v>
      </c>
      <c r="B364" s="53" t="s">
        <v>1834</v>
      </c>
      <c r="C364" s="53" t="s">
        <v>1218</v>
      </c>
      <c r="D364" s="53" t="s">
        <v>1305</v>
      </c>
      <c r="E364" s="53" t="s">
        <v>2018</v>
      </c>
      <c r="F364" s="53">
        <v>72</v>
      </c>
    </row>
    <row r="365" spans="1:6" x14ac:dyDescent="0.35">
      <c r="A365" s="53">
        <v>802</v>
      </c>
      <c r="B365" s="53" t="s">
        <v>1490</v>
      </c>
      <c r="C365" s="53" t="s">
        <v>1624</v>
      </c>
      <c r="D365" s="53" t="s">
        <v>1835</v>
      </c>
      <c r="E365" s="53" t="s">
        <v>2018</v>
      </c>
      <c r="F365" s="53">
        <v>149</v>
      </c>
    </row>
    <row r="366" spans="1:6" x14ac:dyDescent="0.35">
      <c r="A366" s="53">
        <v>824</v>
      </c>
      <c r="B366" s="53" t="s">
        <v>1261</v>
      </c>
      <c r="C366" s="53" t="s">
        <v>1503</v>
      </c>
      <c r="D366" s="53" t="s">
        <v>1836</v>
      </c>
      <c r="E366" s="53" t="s">
        <v>2018</v>
      </c>
      <c r="F366" s="53">
        <v>68</v>
      </c>
    </row>
    <row r="367" spans="1:6" x14ac:dyDescent="0.35">
      <c r="A367" s="53">
        <v>880</v>
      </c>
      <c r="B367" s="53" t="s">
        <v>1258</v>
      </c>
      <c r="C367" s="53" t="s">
        <v>1337</v>
      </c>
      <c r="D367" s="53" t="s">
        <v>1837</v>
      </c>
      <c r="E367" s="53" t="s">
        <v>2018</v>
      </c>
      <c r="F367" s="53">
        <v>72</v>
      </c>
    </row>
    <row r="368" spans="1:6" x14ac:dyDescent="0.35">
      <c r="A368" s="53">
        <v>946</v>
      </c>
      <c r="B368" s="53" t="s">
        <v>1218</v>
      </c>
      <c r="C368" s="53" t="s">
        <v>1838</v>
      </c>
      <c r="D368" s="53" t="s">
        <v>1839</v>
      </c>
      <c r="E368" s="53" t="s">
        <v>2018</v>
      </c>
      <c r="F368" s="53">
        <v>77</v>
      </c>
    </row>
    <row r="369" spans="1:6" x14ac:dyDescent="0.35">
      <c r="A369" s="53">
        <v>597</v>
      </c>
      <c r="B369" s="53" t="s">
        <v>1245</v>
      </c>
      <c r="C369" s="53" t="s">
        <v>1834</v>
      </c>
      <c r="D369" s="53" t="s">
        <v>1840</v>
      </c>
      <c r="E369" s="53" t="s">
        <v>2018</v>
      </c>
      <c r="F369" s="53">
        <v>149</v>
      </c>
    </row>
    <row r="370" spans="1:6" x14ac:dyDescent="0.35">
      <c r="A370" s="53">
        <v>603</v>
      </c>
      <c r="B370" s="53" t="s">
        <v>1291</v>
      </c>
      <c r="C370" s="53" t="s">
        <v>1841</v>
      </c>
      <c r="D370" s="53" t="s">
        <v>1842</v>
      </c>
      <c r="E370" s="53" t="s">
        <v>2018</v>
      </c>
      <c r="F370" s="53">
        <v>90</v>
      </c>
    </row>
    <row r="371" spans="1:6" x14ac:dyDescent="0.35">
      <c r="A371" s="53">
        <v>604</v>
      </c>
      <c r="B371" s="53" t="s">
        <v>1299</v>
      </c>
      <c r="C371" s="53" t="s">
        <v>1557</v>
      </c>
      <c r="D371" s="53" t="s">
        <v>1450</v>
      </c>
      <c r="E371" s="53" t="s">
        <v>2018</v>
      </c>
      <c r="F371" s="53">
        <v>90</v>
      </c>
    </row>
    <row r="372" spans="1:6" x14ac:dyDescent="0.35">
      <c r="A372" s="53">
        <v>605</v>
      </c>
      <c r="B372" s="53" t="s">
        <v>1843</v>
      </c>
      <c r="C372" s="53" t="s">
        <v>1337</v>
      </c>
      <c r="D372" s="53" t="s">
        <v>1844</v>
      </c>
      <c r="E372" s="53" t="s">
        <v>2018</v>
      </c>
      <c r="F372" s="53">
        <v>77</v>
      </c>
    </row>
    <row r="373" spans="1:6" x14ac:dyDescent="0.35">
      <c r="A373" s="53">
        <v>648</v>
      </c>
      <c r="B373" s="53" t="s">
        <v>1845</v>
      </c>
      <c r="C373" s="53" t="s">
        <v>1846</v>
      </c>
      <c r="D373" s="53" t="s">
        <v>1847</v>
      </c>
      <c r="E373" s="53" t="s">
        <v>2018</v>
      </c>
      <c r="F373" s="53">
        <v>77</v>
      </c>
    </row>
    <row r="374" spans="1:6" x14ac:dyDescent="0.35">
      <c r="A374" s="53">
        <v>742</v>
      </c>
      <c r="B374" s="53" t="s">
        <v>1705</v>
      </c>
      <c r="C374" s="53" t="s">
        <v>1335</v>
      </c>
      <c r="D374" s="53" t="s">
        <v>1848</v>
      </c>
      <c r="E374" s="53" t="s">
        <v>2018</v>
      </c>
      <c r="F374" s="53">
        <v>149</v>
      </c>
    </row>
    <row r="375" spans="1:6" x14ac:dyDescent="0.35">
      <c r="A375" s="53">
        <v>575</v>
      </c>
      <c r="B375" s="53" t="s">
        <v>1849</v>
      </c>
      <c r="C375" s="53" t="s">
        <v>1248</v>
      </c>
      <c r="D375" s="53" t="s">
        <v>1850</v>
      </c>
      <c r="E375" s="53" t="s">
        <v>2018</v>
      </c>
      <c r="F375" s="53">
        <v>77</v>
      </c>
    </row>
    <row r="376" spans="1:6" x14ac:dyDescent="0.35">
      <c r="A376" s="53">
        <v>576</v>
      </c>
      <c r="B376" s="53" t="s">
        <v>1618</v>
      </c>
      <c r="C376" s="53" t="s">
        <v>1293</v>
      </c>
      <c r="D376" s="53" t="s">
        <v>1708</v>
      </c>
      <c r="E376" s="53" t="s">
        <v>2018</v>
      </c>
      <c r="F376" s="53">
        <v>77</v>
      </c>
    </row>
    <row r="377" spans="1:6" x14ac:dyDescent="0.35">
      <c r="A377" s="53">
        <v>579</v>
      </c>
      <c r="B377" s="53" t="s">
        <v>1452</v>
      </c>
      <c r="C377" s="53" t="s">
        <v>1319</v>
      </c>
      <c r="D377" s="53" t="s">
        <v>1851</v>
      </c>
      <c r="E377" s="53" t="s">
        <v>2018</v>
      </c>
      <c r="F377" s="53">
        <v>74</v>
      </c>
    </row>
    <row r="378" spans="1:6" x14ac:dyDescent="0.35">
      <c r="A378" s="53">
        <v>596</v>
      </c>
      <c r="B378" s="53" t="s">
        <v>1285</v>
      </c>
      <c r="C378" s="53" t="s">
        <v>1285</v>
      </c>
      <c r="D378" s="53" t="s">
        <v>1852</v>
      </c>
      <c r="E378" s="53" t="s">
        <v>2018</v>
      </c>
      <c r="F378" s="53">
        <v>149</v>
      </c>
    </row>
    <row r="379" spans="1:6" x14ac:dyDescent="0.35">
      <c r="A379" s="53">
        <v>626</v>
      </c>
      <c r="B379" s="53" t="s">
        <v>1759</v>
      </c>
      <c r="C379" s="53" t="s">
        <v>1853</v>
      </c>
      <c r="D379" s="53" t="s">
        <v>1237</v>
      </c>
      <c r="E379" s="53" t="s">
        <v>2008</v>
      </c>
      <c r="F379" s="53">
        <v>149</v>
      </c>
    </row>
    <row r="380" spans="1:6" x14ac:dyDescent="0.35">
      <c r="A380" s="53">
        <v>756</v>
      </c>
      <c r="B380" s="53" t="s">
        <v>1636</v>
      </c>
      <c r="C380" s="53" t="s">
        <v>1261</v>
      </c>
      <c r="D380" s="53" t="s">
        <v>1577</v>
      </c>
      <c r="E380" s="53" t="s">
        <v>2018</v>
      </c>
      <c r="F380" s="53">
        <v>90</v>
      </c>
    </row>
    <row r="381" spans="1:6" x14ac:dyDescent="0.35">
      <c r="A381" s="53">
        <v>1701</v>
      </c>
      <c r="B381" s="53" t="s">
        <v>1228</v>
      </c>
      <c r="C381" s="53" t="s">
        <v>1409</v>
      </c>
      <c r="D381" s="53" t="s">
        <v>1450</v>
      </c>
      <c r="E381" s="53" t="s">
        <v>2008</v>
      </c>
      <c r="F381" s="53">
        <v>149</v>
      </c>
    </row>
    <row r="382" spans="1:6" x14ac:dyDescent="0.35">
      <c r="A382" s="53">
        <v>1708</v>
      </c>
      <c r="B382" s="53" t="s">
        <v>1855</v>
      </c>
      <c r="C382" s="53" t="s">
        <v>1856</v>
      </c>
      <c r="D382" s="53" t="s">
        <v>1857</v>
      </c>
      <c r="E382" s="53" t="s">
        <v>2008</v>
      </c>
      <c r="F382" s="53">
        <v>149</v>
      </c>
    </row>
    <row r="383" spans="1:6" x14ac:dyDescent="0.35">
      <c r="A383" s="53">
        <v>1313</v>
      </c>
      <c r="B383" s="53" t="s">
        <v>1827</v>
      </c>
      <c r="C383" s="53" t="s">
        <v>1859</v>
      </c>
      <c r="D383" s="53" t="s">
        <v>1526</v>
      </c>
      <c r="E383" s="53" t="s">
        <v>2018</v>
      </c>
      <c r="F383" s="53">
        <v>72</v>
      </c>
    </row>
    <row r="384" spans="1:6" x14ac:dyDescent="0.35">
      <c r="A384" s="53">
        <v>1476</v>
      </c>
      <c r="B384" s="53" t="s">
        <v>1464</v>
      </c>
      <c r="C384" s="53" t="s">
        <v>1464</v>
      </c>
      <c r="D384" s="53" t="s">
        <v>1860</v>
      </c>
      <c r="E384" s="53" t="s">
        <v>2008</v>
      </c>
      <c r="F384" s="53">
        <v>69</v>
      </c>
    </row>
    <row r="385" spans="1:6" x14ac:dyDescent="0.35">
      <c r="A385" s="53">
        <v>1531</v>
      </c>
      <c r="B385" s="53" t="s">
        <v>1241</v>
      </c>
      <c r="C385" s="53" t="s">
        <v>1354</v>
      </c>
      <c r="D385" s="53" t="s">
        <v>1861</v>
      </c>
      <c r="E385" s="53" t="s">
        <v>2018</v>
      </c>
      <c r="F385" s="53">
        <v>69</v>
      </c>
    </row>
    <row r="386" spans="1:6" x14ac:dyDescent="0.35">
      <c r="A386" s="53">
        <v>1536</v>
      </c>
      <c r="B386" s="53" t="s">
        <v>1403</v>
      </c>
      <c r="C386" s="53" t="s">
        <v>1390</v>
      </c>
      <c r="D386" s="53" t="s">
        <v>1862</v>
      </c>
      <c r="E386" s="53" t="s">
        <v>2018</v>
      </c>
      <c r="F386" s="53">
        <v>69</v>
      </c>
    </row>
    <row r="387" spans="1:6" x14ac:dyDescent="0.35">
      <c r="A387" s="53">
        <v>1620</v>
      </c>
      <c r="B387" s="53" t="s">
        <v>1863</v>
      </c>
      <c r="C387" s="53" t="s">
        <v>1864</v>
      </c>
      <c r="D387" s="53" t="s">
        <v>1413</v>
      </c>
      <c r="E387" s="53" t="s">
        <v>2018</v>
      </c>
      <c r="F387" s="53">
        <v>74</v>
      </c>
    </row>
    <row r="388" spans="1:6" x14ac:dyDescent="0.35">
      <c r="A388" s="53">
        <v>1635</v>
      </c>
      <c r="B388" s="53" t="s">
        <v>1238</v>
      </c>
      <c r="C388" s="53" t="s">
        <v>1380</v>
      </c>
      <c r="D388" s="53" t="s">
        <v>1854</v>
      </c>
      <c r="E388" s="53" t="s">
        <v>2008</v>
      </c>
      <c r="F388" s="53">
        <v>63</v>
      </c>
    </row>
    <row r="389" spans="1:6" x14ac:dyDescent="0.35">
      <c r="A389" s="53">
        <v>789</v>
      </c>
      <c r="B389" s="53" t="s">
        <v>1467</v>
      </c>
      <c r="C389" s="53" t="s">
        <v>1457</v>
      </c>
      <c r="D389" s="53" t="s">
        <v>1814</v>
      </c>
      <c r="E389" s="53" t="s">
        <v>2018</v>
      </c>
      <c r="F389" s="53">
        <v>149</v>
      </c>
    </row>
    <row r="390" spans="1:6" x14ac:dyDescent="0.35">
      <c r="A390" s="53">
        <v>812</v>
      </c>
      <c r="B390" s="53" t="s">
        <v>1865</v>
      </c>
      <c r="C390" s="53" t="s">
        <v>1838</v>
      </c>
      <c r="D390" s="53" t="s">
        <v>1866</v>
      </c>
      <c r="E390" s="53" t="s">
        <v>2018</v>
      </c>
      <c r="F390" s="53">
        <v>149</v>
      </c>
    </row>
    <row r="391" spans="1:6" x14ac:dyDescent="0.35">
      <c r="A391" s="53">
        <v>910</v>
      </c>
      <c r="B391" s="53" t="s">
        <v>1867</v>
      </c>
      <c r="C391" s="53" t="s">
        <v>1680</v>
      </c>
      <c r="D391" s="53" t="s">
        <v>1868</v>
      </c>
      <c r="E391" s="53" t="s">
        <v>2008</v>
      </c>
      <c r="F391" s="53">
        <v>77</v>
      </c>
    </row>
    <row r="392" spans="1:6" x14ac:dyDescent="0.35">
      <c r="A392" s="53">
        <v>1020</v>
      </c>
      <c r="B392" s="53" t="s">
        <v>1869</v>
      </c>
      <c r="C392" s="53" t="s">
        <v>1870</v>
      </c>
      <c r="D392" s="53" t="s">
        <v>1871</v>
      </c>
      <c r="E392" s="53" t="s">
        <v>2008</v>
      </c>
      <c r="F392" s="53">
        <v>149</v>
      </c>
    </row>
    <row r="393" spans="1:6" x14ac:dyDescent="0.35">
      <c r="A393" s="53">
        <v>1190</v>
      </c>
      <c r="B393" s="53" t="s">
        <v>1872</v>
      </c>
      <c r="C393" s="53" t="s">
        <v>1221</v>
      </c>
      <c r="D393" s="53" t="s">
        <v>1873</v>
      </c>
      <c r="E393" s="53" t="s">
        <v>2008</v>
      </c>
      <c r="F393" s="53">
        <v>72</v>
      </c>
    </row>
    <row r="394" spans="1:6" x14ac:dyDescent="0.35">
      <c r="A394" s="53">
        <v>1300</v>
      </c>
      <c r="B394" s="53" t="s">
        <v>1291</v>
      </c>
      <c r="C394" s="53" t="s">
        <v>1451</v>
      </c>
      <c r="D394" s="53" t="s">
        <v>1858</v>
      </c>
      <c r="E394" s="53" t="s">
        <v>2008</v>
      </c>
      <c r="F394" s="53">
        <v>69</v>
      </c>
    </row>
    <row r="395" spans="1:6" x14ac:dyDescent="0.35">
      <c r="A395" s="53">
        <v>289</v>
      </c>
      <c r="B395" s="53" t="s">
        <v>1285</v>
      </c>
      <c r="C395" s="53" t="s">
        <v>1394</v>
      </c>
      <c r="D395" s="53" t="s">
        <v>1874</v>
      </c>
      <c r="E395" s="53" t="s">
        <v>2008</v>
      </c>
      <c r="F395" s="53">
        <v>77</v>
      </c>
    </row>
    <row r="396" spans="1:6" x14ac:dyDescent="0.35">
      <c r="A396" s="53">
        <v>580</v>
      </c>
      <c r="B396" s="53" t="s">
        <v>1239</v>
      </c>
      <c r="C396" s="53" t="s">
        <v>1659</v>
      </c>
      <c r="D396" s="53" t="s">
        <v>1875</v>
      </c>
      <c r="E396" s="53" t="s">
        <v>2018</v>
      </c>
      <c r="F396" s="53">
        <v>77</v>
      </c>
    </row>
    <row r="397" spans="1:6" x14ac:dyDescent="0.35">
      <c r="A397" s="53">
        <v>760</v>
      </c>
      <c r="B397" s="53" t="s">
        <v>1876</v>
      </c>
      <c r="C397" s="53" t="s">
        <v>1394</v>
      </c>
      <c r="D397" s="53" t="s">
        <v>1453</v>
      </c>
      <c r="E397" s="53" t="s">
        <v>2008</v>
      </c>
      <c r="F397" s="53">
        <v>77</v>
      </c>
    </row>
    <row r="398" spans="1:6" x14ac:dyDescent="0.35">
      <c r="A398" s="53">
        <v>762</v>
      </c>
      <c r="B398" s="53" t="s">
        <v>1877</v>
      </c>
      <c r="C398" s="53" t="s">
        <v>1285</v>
      </c>
      <c r="D398" s="53" t="s">
        <v>1746</v>
      </c>
      <c r="E398" s="53" t="s">
        <v>2008</v>
      </c>
      <c r="F398" s="53">
        <v>77</v>
      </c>
    </row>
    <row r="399" spans="1:6" x14ac:dyDescent="0.35">
      <c r="A399" s="53">
        <v>843</v>
      </c>
      <c r="B399" s="53" t="s">
        <v>1590</v>
      </c>
      <c r="C399" s="53" t="s">
        <v>1878</v>
      </c>
      <c r="D399" s="53" t="s">
        <v>1879</v>
      </c>
      <c r="E399" s="53" t="s">
        <v>2018</v>
      </c>
      <c r="F399" s="53">
        <v>149</v>
      </c>
    </row>
    <row r="400" spans="1:6" x14ac:dyDescent="0.35">
      <c r="A400" s="53">
        <v>1077</v>
      </c>
      <c r="B400" s="53" t="s">
        <v>1880</v>
      </c>
      <c r="C400" s="53" t="s">
        <v>1881</v>
      </c>
      <c r="D400" s="53" t="s">
        <v>1882</v>
      </c>
      <c r="E400" s="53" t="s">
        <v>2018</v>
      </c>
      <c r="F400" s="53">
        <v>69</v>
      </c>
    </row>
    <row r="401" spans="1:6" x14ac:dyDescent="0.35">
      <c r="A401" s="53">
        <v>1702</v>
      </c>
      <c r="B401" s="53" t="s">
        <v>1886</v>
      </c>
      <c r="C401" s="53" t="s">
        <v>1291</v>
      </c>
      <c r="D401" s="53" t="s">
        <v>1887</v>
      </c>
      <c r="E401" s="53" t="s">
        <v>2008</v>
      </c>
      <c r="F401" s="53">
        <v>149</v>
      </c>
    </row>
    <row r="402" spans="1:6" x14ac:dyDescent="0.35">
      <c r="A402" s="53">
        <v>1712</v>
      </c>
      <c r="B402" s="53" t="s">
        <v>1888</v>
      </c>
      <c r="C402" s="53" t="s">
        <v>1221</v>
      </c>
      <c r="D402" s="53" t="s">
        <v>1889</v>
      </c>
      <c r="E402" s="53" t="s">
        <v>2008</v>
      </c>
      <c r="F402" s="53">
        <v>149</v>
      </c>
    </row>
    <row r="403" spans="1:6" x14ac:dyDescent="0.35">
      <c r="A403" s="53">
        <v>1521</v>
      </c>
      <c r="B403" s="53" t="s">
        <v>1261</v>
      </c>
      <c r="C403" s="53" t="s">
        <v>1253</v>
      </c>
      <c r="D403" s="53" t="s">
        <v>1893</v>
      </c>
      <c r="E403" s="53" t="s">
        <v>2018</v>
      </c>
      <c r="F403" s="53">
        <v>72</v>
      </c>
    </row>
    <row r="404" spans="1:6" x14ac:dyDescent="0.35">
      <c r="A404" s="53">
        <v>1530</v>
      </c>
      <c r="B404" s="53" t="s">
        <v>1283</v>
      </c>
      <c r="C404" s="53" t="s">
        <v>1894</v>
      </c>
      <c r="D404" s="53" t="s">
        <v>1895</v>
      </c>
      <c r="E404" s="53" t="s">
        <v>2008</v>
      </c>
      <c r="F404" s="53">
        <v>77</v>
      </c>
    </row>
    <row r="405" spans="1:6" x14ac:dyDescent="0.35">
      <c r="A405" s="53">
        <v>1534</v>
      </c>
      <c r="B405" s="53" t="s">
        <v>1218</v>
      </c>
      <c r="C405" s="53" t="s">
        <v>1480</v>
      </c>
      <c r="D405" s="53" t="s">
        <v>1896</v>
      </c>
      <c r="E405" s="53" t="s">
        <v>2008</v>
      </c>
      <c r="F405" s="53">
        <v>69</v>
      </c>
    </row>
    <row r="406" spans="1:6" x14ac:dyDescent="0.35">
      <c r="A406" s="53">
        <v>1609</v>
      </c>
      <c r="B406" s="53" t="s">
        <v>1428</v>
      </c>
      <c r="C406" s="53" t="s">
        <v>1620</v>
      </c>
      <c r="D406" s="53" t="s">
        <v>1897</v>
      </c>
      <c r="E406" s="53" t="s">
        <v>2008</v>
      </c>
      <c r="F406" s="53">
        <v>69</v>
      </c>
    </row>
    <row r="407" spans="1:6" x14ac:dyDescent="0.35">
      <c r="A407" s="53">
        <v>1616</v>
      </c>
      <c r="B407" s="53" t="s">
        <v>1293</v>
      </c>
      <c r="C407" s="53" t="s">
        <v>1310</v>
      </c>
      <c r="D407" s="53" t="s">
        <v>1883</v>
      </c>
      <c r="E407" s="53" t="s">
        <v>2008</v>
      </c>
      <c r="F407" s="53">
        <v>77</v>
      </c>
    </row>
    <row r="408" spans="1:6" x14ac:dyDescent="0.35">
      <c r="A408" s="53">
        <v>1699</v>
      </c>
      <c r="B408" s="53" t="s">
        <v>1884</v>
      </c>
      <c r="C408" s="53" t="s">
        <v>1221</v>
      </c>
      <c r="D408" s="53" t="s">
        <v>1885</v>
      </c>
      <c r="E408" s="53" t="s">
        <v>2008</v>
      </c>
      <c r="F408" s="53">
        <v>149</v>
      </c>
    </row>
    <row r="409" spans="1:6" x14ac:dyDescent="0.35">
      <c r="A409" s="53">
        <v>1244</v>
      </c>
      <c r="B409" s="53" t="s">
        <v>1394</v>
      </c>
      <c r="C409" s="53" t="s">
        <v>1224</v>
      </c>
      <c r="D409" s="53" t="s">
        <v>1898</v>
      </c>
      <c r="E409" s="53" t="s">
        <v>2008</v>
      </c>
      <c r="F409" s="53">
        <v>72</v>
      </c>
    </row>
    <row r="410" spans="1:6" x14ac:dyDescent="0.35">
      <c r="A410" s="53">
        <v>1314</v>
      </c>
      <c r="B410" s="53" t="s">
        <v>1344</v>
      </c>
      <c r="C410" s="53" t="s">
        <v>1758</v>
      </c>
      <c r="D410" s="53" t="s">
        <v>1899</v>
      </c>
      <c r="E410" s="53" t="s">
        <v>2008</v>
      </c>
      <c r="F410" s="53">
        <v>149</v>
      </c>
    </row>
    <row r="411" spans="1:6" x14ac:dyDescent="0.35">
      <c r="A411" s="53">
        <v>1335</v>
      </c>
      <c r="B411" s="53" t="s">
        <v>1634</v>
      </c>
      <c r="C411" s="53" t="s">
        <v>1646</v>
      </c>
      <c r="D411" s="53" t="s">
        <v>1397</v>
      </c>
      <c r="E411" s="53" t="s">
        <v>2018</v>
      </c>
      <c r="F411" s="53">
        <v>69</v>
      </c>
    </row>
    <row r="412" spans="1:6" x14ac:dyDescent="0.35">
      <c r="A412" s="53">
        <v>1478</v>
      </c>
      <c r="B412" s="53" t="s">
        <v>1900</v>
      </c>
      <c r="C412" s="53" t="s">
        <v>1291</v>
      </c>
      <c r="D412" s="53" t="s">
        <v>1901</v>
      </c>
      <c r="E412" s="53" t="s">
        <v>2008</v>
      </c>
      <c r="F412" s="53">
        <v>72</v>
      </c>
    </row>
    <row r="413" spans="1:6" x14ac:dyDescent="0.35">
      <c r="A413" s="53">
        <v>1480</v>
      </c>
      <c r="B413" s="53" t="s">
        <v>1890</v>
      </c>
      <c r="C413" s="53" t="s">
        <v>1250</v>
      </c>
      <c r="D413" s="53" t="s">
        <v>1384</v>
      </c>
      <c r="E413" s="53" t="s">
        <v>2008</v>
      </c>
      <c r="F413" s="53">
        <v>62</v>
      </c>
    </row>
    <row r="414" spans="1:6" x14ac:dyDescent="0.35">
      <c r="A414" s="53">
        <v>1481</v>
      </c>
      <c r="B414" s="53" t="s">
        <v>1891</v>
      </c>
      <c r="C414" s="53" t="s">
        <v>1276</v>
      </c>
      <c r="D414" s="53" t="s">
        <v>1892</v>
      </c>
      <c r="E414" s="53" t="s">
        <v>2018</v>
      </c>
      <c r="F414" s="53">
        <v>72</v>
      </c>
    </row>
    <row r="415" spans="1:6" x14ac:dyDescent="0.35">
      <c r="A415" s="53">
        <v>116</v>
      </c>
      <c r="B415" s="53" t="s">
        <v>1224</v>
      </c>
      <c r="C415" s="53" t="s">
        <v>1321</v>
      </c>
      <c r="D415" s="53" t="s">
        <v>1510</v>
      </c>
      <c r="E415" s="53" t="s">
        <v>2008</v>
      </c>
      <c r="F415" s="53">
        <v>104</v>
      </c>
    </row>
    <row r="416" spans="1:6" x14ac:dyDescent="0.35">
      <c r="A416" s="53">
        <v>827</v>
      </c>
      <c r="B416" s="53" t="s">
        <v>1244</v>
      </c>
      <c r="C416" s="53" t="s">
        <v>1512</v>
      </c>
      <c r="D416" s="53" t="s">
        <v>1513</v>
      </c>
      <c r="E416" s="53" t="s">
        <v>2008</v>
      </c>
      <c r="F416" s="53">
        <v>90</v>
      </c>
    </row>
    <row r="417" spans="1:6" x14ac:dyDescent="0.35">
      <c r="A417" s="53">
        <v>969</v>
      </c>
      <c r="B417" s="53" t="s">
        <v>1394</v>
      </c>
      <c r="C417" s="53" t="s">
        <v>1221</v>
      </c>
      <c r="D417" s="53" t="s">
        <v>1514</v>
      </c>
      <c r="E417" s="53" t="s">
        <v>2008</v>
      </c>
      <c r="F417" s="53">
        <v>94</v>
      </c>
    </row>
    <row r="418" spans="1:6" x14ac:dyDescent="0.35">
      <c r="A418" s="53">
        <v>976</v>
      </c>
      <c r="B418" s="53" t="s">
        <v>1516</v>
      </c>
      <c r="C418" s="53" t="s">
        <v>1517</v>
      </c>
      <c r="D418" s="53" t="s">
        <v>1518</v>
      </c>
      <c r="E418" s="53" t="s">
        <v>2029</v>
      </c>
      <c r="F418" s="53">
        <v>77</v>
      </c>
    </row>
    <row r="419" spans="1:6" x14ac:dyDescent="0.35">
      <c r="A419" s="53"/>
      <c r="B419" s="53"/>
      <c r="C419" s="53"/>
      <c r="D419" s="53"/>
      <c r="E419" s="53"/>
      <c r="F419" s="53"/>
    </row>
    <row r="420" spans="1:6" x14ac:dyDescent="0.35">
      <c r="A420" s="82"/>
      <c r="B420" s="82"/>
      <c r="C420" s="82"/>
      <c r="D420" s="82"/>
      <c r="E420" s="82"/>
    </row>
  </sheetData>
  <autoFilter ref="A1:F419" xr:uid="{00000000-0009-0000-0000-000003000000}"/>
  <mergeCells count="1">
    <mergeCell ref="A420:E42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5FA95-70F5-4563-B370-FE938C3BC34E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Estructura</vt:lpstr>
      <vt:lpstr>Tabulador</vt:lpstr>
      <vt:lpstr>Plantilla 2021</vt:lpstr>
      <vt:lpstr>Sindicato</vt:lpstr>
      <vt:lpstr>Hoja1</vt:lpstr>
      <vt:lpstr>estructura</vt:lpstr>
      <vt:lpstr>SINDICATO</vt:lpstr>
      <vt:lpstr>tabulador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Carrillo Diaz, Luis Felipe</dc:creator>
  <cp:lastModifiedBy>Castro Peña, Oscar Alejandro</cp:lastModifiedBy>
  <cp:lastPrinted>2021-05-03T20:54:51Z</cp:lastPrinted>
  <dcterms:created xsi:type="dcterms:W3CDTF">2020-04-03T16:30:36Z</dcterms:created>
  <dcterms:modified xsi:type="dcterms:W3CDTF">2021-05-19T17:36:20Z</dcterms:modified>
</cp:coreProperties>
</file>